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e78937ce7c5c05b/YURIRIA 21 - 24/TRANSPARENCIA/2022/titulo V/4o trim 2022/informacion presupuestaria/"/>
    </mc:Choice>
  </mc:AlternateContent>
  <xr:revisionPtr revIDLastSave="0" documentId="11_2BA90BE1601AE3393143CF8017C4093F452B0052" xr6:coauthVersionLast="47" xr6:coauthVersionMax="47" xr10:uidLastSave="{00000000-0000-0000-0000-000000000000}"/>
  <bookViews>
    <workbookView xWindow="-108" yWindow="-108" windowWidth="23256" windowHeight="12456" tabRatio="885" activeTab="1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CFG!$A$3:$H$36</definedName>
    <definedName name="_xlnm._FilterDatabase" localSheetId="0" hidden="1">COG!$A$3:$H$76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4" l="1"/>
  <c r="H32" i="4" s="1"/>
  <c r="E31" i="4"/>
  <c r="H31" i="4" s="1"/>
  <c r="E30" i="4"/>
  <c r="H30" i="4" s="1"/>
  <c r="E29" i="4"/>
  <c r="H29" i="4" s="1"/>
  <c r="E28" i="4"/>
  <c r="H28" i="4" s="1"/>
  <c r="E27" i="4"/>
  <c r="H27" i="4" s="1"/>
  <c r="E26" i="4"/>
  <c r="H26" i="4" s="1"/>
  <c r="E25" i="4"/>
  <c r="H25" i="4" s="1"/>
  <c r="E24" i="4"/>
  <c r="H24" i="4" s="1"/>
  <c r="E23" i="4"/>
  <c r="H23" i="4" s="1"/>
  <c r="E22" i="4"/>
  <c r="H22" i="4" s="1"/>
  <c r="E21" i="4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E13" i="4"/>
  <c r="H13" i="4" s="1"/>
  <c r="G59" i="4" l="1"/>
  <c r="F59" i="4"/>
  <c r="D59" i="4"/>
  <c r="E58" i="4"/>
  <c r="H58" i="4" s="1"/>
  <c r="E57" i="4"/>
  <c r="H57" i="4" s="1"/>
  <c r="E56" i="4"/>
  <c r="H56" i="4" s="1"/>
  <c r="E55" i="4"/>
  <c r="H55" i="4" s="1"/>
  <c r="E54" i="4"/>
  <c r="H54" i="4" s="1"/>
  <c r="E53" i="4"/>
  <c r="H53" i="4" s="1"/>
  <c r="E52" i="4"/>
  <c r="H52" i="4" s="1"/>
  <c r="C59" i="4"/>
  <c r="G45" i="4"/>
  <c r="F45" i="4"/>
  <c r="E44" i="4"/>
  <c r="H44" i="4" s="1"/>
  <c r="E43" i="4"/>
  <c r="H43" i="4" s="1"/>
  <c r="E42" i="4"/>
  <c r="H42" i="4" s="1"/>
  <c r="E41" i="4"/>
  <c r="H41" i="4" s="1"/>
  <c r="D45" i="4"/>
  <c r="C45" i="4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E6" i="4"/>
  <c r="H6" i="4" s="1"/>
  <c r="G34" i="4"/>
  <c r="F34" i="4"/>
  <c r="D34" i="4"/>
  <c r="C34" i="4"/>
  <c r="H45" i="4" l="1"/>
  <c r="H59" i="4"/>
  <c r="E45" i="4"/>
  <c r="E59" i="4"/>
  <c r="H34" i="4"/>
  <c r="E34" i="4"/>
  <c r="E36" i="5" l="1"/>
  <c r="H36" i="5" s="1"/>
  <c r="E35" i="5"/>
  <c r="H35" i="5" s="1"/>
  <c r="E34" i="5"/>
  <c r="E33" i="5"/>
  <c r="H33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5" i="5"/>
  <c r="H25" i="5" s="1"/>
  <c r="E24" i="5"/>
  <c r="H24" i="5" s="1"/>
  <c r="E23" i="5"/>
  <c r="H23" i="5" s="1"/>
  <c r="E21" i="5"/>
  <c r="H21" i="5" s="1"/>
  <c r="E20" i="5"/>
  <c r="H20" i="5" s="1"/>
  <c r="E19" i="5"/>
  <c r="H19" i="5" s="1"/>
  <c r="E18" i="5"/>
  <c r="H18" i="5" s="1"/>
  <c r="E17" i="5"/>
  <c r="H17" i="5" s="1"/>
  <c r="E16" i="5"/>
  <c r="H16" i="5" s="1"/>
  <c r="E15" i="5"/>
  <c r="H15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E6" i="5"/>
  <c r="H6" i="5" s="1"/>
  <c r="G32" i="5"/>
  <c r="G22" i="5"/>
  <c r="G14" i="5"/>
  <c r="G5" i="5"/>
  <c r="F32" i="5"/>
  <c r="F22" i="5"/>
  <c r="F14" i="5"/>
  <c r="F5" i="5"/>
  <c r="D32" i="5"/>
  <c r="D22" i="5"/>
  <c r="D14" i="5"/>
  <c r="D5" i="5"/>
  <c r="C32" i="5"/>
  <c r="C22" i="5"/>
  <c r="C14" i="5"/>
  <c r="C5" i="5"/>
  <c r="G10" i="8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E6" i="6"/>
  <c r="H6" i="6" s="1"/>
  <c r="E7" i="6"/>
  <c r="H7" i="6" s="1"/>
  <c r="E8" i="6"/>
  <c r="H8" i="6" s="1"/>
  <c r="E9" i="6"/>
  <c r="H9" i="6" s="1"/>
  <c r="E10" i="6"/>
  <c r="H10" i="6" s="1"/>
  <c r="E11" i="6"/>
  <c r="H11" i="6" s="1"/>
  <c r="E12" i="6"/>
  <c r="H36" i="6"/>
  <c r="H12" i="6"/>
  <c r="E76" i="6"/>
  <c r="H76" i="6" s="1"/>
  <c r="E75" i="6"/>
  <c r="H75" i="6" s="1"/>
  <c r="E74" i="6"/>
  <c r="H74" i="6" s="1"/>
  <c r="E73" i="6"/>
  <c r="H73" i="6" s="1"/>
  <c r="E72" i="6"/>
  <c r="H72" i="6" s="1"/>
  <c r="E71" i="6"/>
  <c r="H71" i="6" s="1"/>
  <c r="E70" i="6"/>
  <c r="H70" i="6" s="1"/>
  <c r="E68" i="6"/>
  <c r="H68" i="6" s="1"/>
  <c r="E67" i="6"/>
  <c r="H67" i="6" s="1"/>
  <c r="E66" i="6"/>
  <c r="H66" i="6" s="1"/>
  <c r="E64" i="6"/>
  <c r="H64" i="6" s="1"/>
  <c r="E63" i="6"/>
  <c r="H63" i="6" s="1"/>
  <c r="E62" i="6"/>
  <c r="H62" i="6" s="1"/>
  <c r="E61" i="6"/>
  <c r="H61" i="6" s="1"/>
  <c r="E60" i="6"/>
  <c r="H60" i="6" s="1"/>
  <c r="E59" i="6"/>
  <c r="H59" i="6" s="1"/>
  <c r="E58" i="6"/>
  <c r="H58" i="6" s="1"/>
  <c r="E56" i="6"/>
  <c r="H56" i="6" s="1"/>
  <c r="E55" i="6"/>
  <c r="H55" i="6" s="1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C65" i="6"/>
  <c r="C57" i="6"/>
  <c r="C53" i="6"/>
  <c r="C43" i="6"/>
  <c r="C33" i="6"/>
  <c r="C23" i="6"/>
  <c r="C13" i="6"/>
  <c r="C5" i="6"/>
  <c r="E69" i="6" l="1"/>
  <c r="H69" i="6" s="1"/>
  <c r="E65" i="6"/>
  <c r="H65" i="6" s="1"/>
  <c r="E57" i="6"/>
  <c r="H57" i="6" s="1"/>
  <c r="E53" i="6"/>
  <c r="H53" i="6" s="1"/>
  <c r="E43" i="6"/>
  <c r="H43" i="6" s="1"/>
  <c r="E33" i="6"/>
  <c r="H33" i="6" s="1"/>
  <c r="E23" i="6"/>
  <c r="H23" i="6" s="1"/>
  <c r="E13" i="6"/>
  <c r="H13" i="6" s="1"/>
  <c r="C77" i="6"/>
  <c r="F77" i="6"/>
  <c r="G77" i="6"/>
  <c r="D77" i="6"/>
  <c r="E5" i="6"/>
  <c r="E10" i="8"/>
  <c r="C37" i="5"/>
  <c r="H22" i="5"/>
  <c r="H14" i="5"/>
  <c r="E32" i="5"/>
  <c r="H34" i="5"/>
  <c r="H32" i="5" s="1"/>
  <c r="E5" i="5"/>
  <c r="H12" i="5"/>
  <c r="H5" i="5" s="1"/>
  <c r="D37" i="5"/>
  <c r="F37" i="5"/>
  <c r="G37" i="5"/>
  <c r="E22" i="5"/>
  <c r="E14" i="5"/>
  <c r="H10" i="8"/>
  <c r="E37" i="5" l="1"/>
  <c r="E77" i="6"/>
  <c r="H5" i="6"/>
  <c r="H77" i="6" s="1"/>
  <c r="H37" i="5"/>
</calcChain>
</file>

<file path=xl/sharedStrings.xml><?xml version="1.0" encoding="utf-8"?>
<sst xmlns="http://schemas.openxmlformats.org/spreadsheetml/2006/main" count="223" uniqueCount="161">
  <si>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</si>
  <si>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</si>
  <si>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</si>
  <si>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</si>
  <si>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</si>
  <si>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</si>
  <si>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</si>
  <si>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</si>
  <si>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</si>
  <si>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</si>
  <si>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</si>
  <si>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</si>
  <si>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</si>
  <si>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</si>
  <si>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</si>
  <si>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</si>
  <si>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</si>
  <si>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</si>
  <si>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</si>
  <si>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</si>
  <si>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</si>
  <si>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</si>
  <si>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</si>
  <si>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</si>
  <si>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</si>
  <si>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</si>
  <si>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</si>
  <si>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</si>
  <si>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</si>
  <si>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</si>
  <si>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</si>
  <si>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</si>
  <si>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</si>
  <si>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</si>
  <si>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</si>
  <si>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</si>
  <si>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</si>
  <si>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</si>
  <si>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</si>
  <si>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</si>
  <si>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</si>
  <si>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</si>
  <si>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</si>
  <si>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</si>
  <si>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</si>
  <si>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</si>
  <si>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</si>
  <si>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</si>
  <si>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</si>
  <si>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</si>
  <si>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</si>
  <si>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</si>
  <si>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</si>
  <si>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</si>
  <si>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</si>
  <si>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</si>
  <si>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</si>
  <si>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</si>
  <si>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</si>
  <si>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</si>
  <si>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</si>
  <si>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</si>
  <si>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</si>
  <si>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</si>
  <si>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</si>
  <si>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</si>
  <si>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</si>
  <si>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</si>
  <si>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</si>
  <si>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</si>
  <si>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</si>
  <si>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</si>
  <si>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</si>
  <si>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</si>
  <si>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</si>
  <si>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</si>
  <si>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</si>
  <si>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</si>
  <si>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</si>
  <si>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</si>
  <si>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</si>
  <si>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</si>
  <si>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</si>
  <si>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</si>
  <si>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</si>
  <si>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</si>
  <si>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</si>
  <si>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</si>
  <si>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</si>
  <si>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</si>
  <si>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</si>
  <si>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</si>
  <si>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</si>
  <si>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</si>
  <si>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</si>
  <si>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</si>
  <si>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</si>
  <si>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</si>
  <si>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</si>
  <si>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</si>
  <si>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</si>
  <si>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</si>
  <si>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</si>
  <si>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</si>
  <si>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</si>
  <si>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</si>
  <si>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</si>
  <si>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</si>
  <si>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</si>
  <si>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</si>
  <si>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</si>
  <si>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</si>
  <si>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</si>
  <si>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</si>
  <si>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</si>
  <si>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</si>
  <si>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</si>
  <si>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</si>
  <si>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</si>
  <si>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</si>
  <si>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</si>
  <si>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</si>
  <si>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</si>
  <si>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</si>
  <si>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</si>
  <si>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</si>
  <si>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</si>
  <si>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</si>
  <si>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</si>
  <si>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Municipio de Yuriria
Estado Analítico del Ejercicio del Presupuesto de Egresos
Clasificación por Objeto del Gasto (Capítulo y Concepto)
Del 1 de Enero al 31 de Diciembre de 2022</t>
  </si>
  <si>
    <t>Municipio de Yuriria
Estado Analítico del Ejercicio del Presupuesto de Egresos
Clasificación Económica (por Tipo de Gasto)
Del 1 de Enero al 31 de Diciembre de 2022</t>
  </si>
  <si>
    <t>31111-A001 PRESIDENTE MUNICIPAL</t>
  </si>
  <si>
    <t>31111-A004 PRESIDENCIA MUNICIPAL</t>
  </si>
  <si>
    <t>31111-A006 H. AYUNTAMIENTO</t>
  </si>
  <si>
    <t>31111-A007 SECRETARIA DE AYUNTAMIENTO</t>
  </si>
  <si>
    <t>31111-C100 FESTIVIDADES Y CELEBRACIONES</t>
  </si>
  <si>
    <t>31111-C101 TESORERÍA MUNICIPAL</t>
  </si>
  <si>
    <t>31111-C105 TRANSFERENCIAS Y OTRAS AYUDAS</t>
  </si>
  <si>
    <t>31111-C108 DEPTO DE INFORMATICA</t>
  </si>
  <si>
    <t>31111-C109 INSTITUTO MAL DE LA JUVENTUD</t>
  </si>
  <si>
    <t>31111-C209 DIRECCION DE SERVICIOS PUBLIC</t>
  </si>
  <si>
    <t>31111-C306 PROGRAMA LICENCIAS DE MANEJO</t>
  </si>
  <si>
    <t>31111-C307 COMISARIA DE SEGURIDAD PUBLIC</t>
  </si>
  <si>
    <t>31111-C308 DIRECCION DE MOVILIDAD MUNICI</t>
  </si>
  <si>
    <t>31111-C402 DIRECCION DE OBRAS PUBLICAS</t>
  </si>
  <si>
    <t>31111-C406 DIR MEDIO AMB Y ECOL</t>
  </si>
  <si>
    <t>31111-C407 DIR DE PLANEACION</t>
  </si>
  <si>
    <t>31111-C408 DIRECCION DE ASENTAMIENTOS HU</t>
  </si>
  <si>
    <t>31111-C606 AGUA POTABLE</t>
  </si>
  <si>
    <t>31111-C608 DIRECCION DE AGUA POTABLE</t>
  </si>
  <si>
    <t>31111-C701 DIRECCION DE DESARROLLO SOCIA</t>
  </si>
  <si>
    <t>31111-C706 DIRECCION DE EDUCACION PUBLIC</t>
  </si>
  <si>
    <t>31111-C709 INSTANCIA DE LA MUJER YURIREN</t>
  </si>
  <si>
    <t>31111-C710 DIRECCION CASA DE LA CULTURA</t>
  </si>
  <si>
    <t>31111-C711 DIRECCION DE ATENCION AL MIGR</t>
  </si>
  <si>
    <t>31111-C801 CONTRALORIA MUNICIPAL</t>
  </si>
  <si>
    <t>31111-C208 DIRECCION DE SERVICIOS PUBLIC</t>
  </si>
  <si>
    <t>Municipio de Yuriria
Estado Analítico del Ejercicio del Presupuesto de Egresos
Clasificación Administrativa
Del 1 de Enero al 31 de Diciembre de 2022</t>
  </si>
  <si>
    <t>Municipio de Yuriria
Estado Analítico del Ejercicio del Presupuesto de Egresos
Clasificación Administrativa (Poderes)
Del 1 de Enero al 31 de Diciembre de 2022</t>
  </si>
  <si>
    <t>Municipio de Yuriria
Estado Analítico del Ejercicio del Presupuesto de Egresos
Clasificación Administrativa (Sector Paraestatal)
Del 1 de Enero al 31 de Diciembre de 2022</t>
  </si>
  <si>
    <t>Municipio de Yuriria
Estado Analítico del Ejercicio del Presupuesto de Egresos
Clasificación Funcional (Finalidad y Función)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</si>
</sst>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7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Border="1" applyAlignment="1">
      <alignment horizontal="center"/>
    </xf>
    <xf numFmtId="0" fontId="6" fillId="0" borderId="0" xfId="0" applyFont="1"/>
    <xf numFmtId="0" fontId="2" fillId="0" borderId="5" xfId="0" applyFont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left"/>
    </xf>
    <xf numFmtId="4" fontId="2" fillId="0" borderId="14" xfId="0" applyNumberFormat="1" applyFont="1" applyBorder="1" applyProtection="1">
      <protection locked="0"/>
    </xf>
    <xf numFmtId="0" fontId="2" fillId="0" borderId="0" xfId="0" applyFont="1"/>
    <xf numFmtId="0" fontId="6" fillId="0" borderId="5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3" xfId="9" applyFont="1" applyBorder="1" applyAlignment="1">
      <alignment horizontal="center" vertical="center"/>
    </xf>
    <xf numFmtId="0" fontId="0" fillId="0" borderId="9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Alignment="1" applyProtection="1">
      <alignment wrapText="1"/>
      <protection locked="0"/>
    </xf>
    <xf numFmtId="4" fontId="2" fillId="0" borderId="12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9" xfId="0" applyFont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 wrapText="1"/>
    </xf>
    <xf numFmtId="0" fontId="2" fillId="0" borderId="7" xfId="0" applyFont="1" applyBorder="1"/>
    <xf numFmtId="4" fontId="6" fillId="0" borderId="12" xfId="0" applyNumberFormat="1" applyFont="1" applyBorder="1" applyProtection="1">
      <protection locked="0"/>
    </xf>
    <xf numFmtId="4" fontId="6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6" fillId="0" borderId="13" xfId="0" applyNumberFormat="1" applyFont="1" applyBorder="1" applyProtection="1">
      <protection locked="0"/>
    </xf>
    <xf numFmtId="4" fontId="6" fillId="0" borderId="8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workbookViewId="0">
      <selection activeCell="M27" sqref="M27"/>
    </sheetView>
  </sheetViews>
  <sheetFormatPr baseColWidth="10" defaultColWidth="12" defaultRowHeight="10.199999999999999" x14ac:dyDescent="0.2"/>
  <cols>
    <col min="1" max="1" width="1.42578125" style="1" customWidth="1"/>
    <col min="2" max="2" width="62.85546875" style="1" customWidth="1"/>
    <col min="3" max="3" width="18.28515625" style="1" customWidth="1"/>
    <col min="4" max="4" width="19.85546875" style="1" customWidth="1"/>
    <col min="5" max="8" width="18.28515625" style="1" customWidth="1"/>
    <col min="9" max="16384" width="12" style="1"/>
  </cols>
  <sheetData>
    <row r="1" spans="1:8" ht="50.1" customHeight="1" x14ac:dyDescent="0.2">
      <c r="A1" s="36" t="s">
        <v>129</v>
      </c>
      <c r="B1" s="37"/>
      <c r="C1" s="37"/>
      <c r="D1" s="37"/>
      <c r="E1" s="37"/>
      <c r="F1" s="37"/>
      <c r="G1" s="37"/>
      <c r="H1" s="38"/>
    </row>
    <row r="2" spans="1:8" x14ac:dyDescent="0.2">
      <c r="A2" s="41" t="s">
        <v>52</v>
      </c>
      <c r="B2" s="42"/>
      <c r="C2" s="36" t="s">
        <v>58</v>
      </c>
      <c r="D2" s="37"/>
      <c r="E2" s="37"/>
      <c r="F2" s="37"/>
      <c r="G2" s="38"/>
      <c r="H2" s="39" t="s">
        <v>57</v>
      </c>
    </row>
    <row r="3" spans="1:8" ht="24.9" customHeight="1" x14ac:dyDescent="0.2">
      <c r="A3" s="43"/>
      <c r="B3" s="44"/>
      <c r="C3" s="6" t="s">
        <v>53</v>
      </c>
      <c r="D3" s="6" t="s">
        <v>123</v>
      </c>
      <c r="E3" s="6" t="s">
        <v>54</v>
      </c>
      <c r="F3" s="6" t="s">
        <v>55</v>
      </c>
      <c r="G3" s="6" t="s">
        <v>56</v>
      </c>
      <c r="H3" s="40"/>
    </row>
    <row r="4" spans="1:8" x14ac:dyDescent="0.2">
      <c r="A4" s="45"/>
      <c r="B4" s="46"/>
      <c r="C4" s="7">
        <v>1</v>
      </c>
      <c r="D4" s="7">
        <v>2</v>
      </c>
      <c r="E4" s="7" t="s">
        <v>124</v>
      </c>
      <c r="F4" s="7">
        <v>4</v>
      </c>
      <c r="G4" s="7">
        <v>5</v>
      </c>
      <c r="H4" s="7" t="s">
        <v>125</v>
      </c>
    </row>
    <row r="5" spans="1:8" x14ac:dyDescent="0.2">
      <c r="A5" s="26" t="s">
        <v>59</v>
      </c>
      <c r="B5" s="4"/>
      <c r="C5" s="31">
        <f>SUM(C6:C12)</f>
        <v>105107122.14</v>
      </c>
      <c r="D5" s="31">
        <f>SUM(D6:D12)</f>
        <v>3207041.8400000003</v>
      </c>
      <c r="E5" s="31">
        <f>C5+D5</f>
        <v>108314163.98</v>
      </c>
      <c r="F5" s="31">
        <f>SUM(F6:F12)</f>
        <v>108079477.56999999</v>
      </c>
      <c r="G5" s="31">
        <f>SUM(G6:G12)</f>
        <v>108049477.56999999</v>
      </c>
      <c r="H5" s="31">
        <f>E5-F5</f>
        <v>234686.41000001132</v>
      </c>
    </row>
    <row r="6" spans="1:8" x14ac:dyDescent="0.2">
      <c r="A6" s="25">
        <v>1100</v>
      </c>
      <c r="B6" s="8" t="s">
        <v>68</v>
      </c>
      <c r="C6" s="10">
        <v>58902341.32</v>
      </c>
      <c r="D6" s="10">
        <v>-2741909.25</v>
      </c>
      <c r="E6" s="10">
        <f t="shared" ref="E6:E69" si="0">C6+D6</f>
        <v>56160432.07</v>
      </c>
      <c r="F6" s="10">
        <v>56158746.090000004</v>
      </c>
      <c r="G6" s="10">
        <v>56160432.060000002</v>
      </c>
      <c r="H6" s="10">
        <f t="shared" ref="H6:H69" si="1">E6-F6</f>
        <v>1685.9799999967217</v>
      </c>
    </row>
    <row r="7" spans="1:8" x14ac:dyDescent="0.2">
      <c r="A7" s="25">
        <v>1200</v>
      </c>
      <c r="B7" s="8" t="s">
        <v>69</v>
      </c>
      <c r="C7" s="10">
        <v>3847970.19</v>
      </c>
      <c r="D7" s="10">
        <v>627930.53</v>
      </c>
      <c r="E7" s="10">
        <f t="shared" si="0"/>
        <v>4475900.72</v>
      </c>
      <c r="F7" s="10">
        <v>4422336.5199999996</v>
      </c>
      <c r="G7" s="10">
        <v>4422336.5199999996</v>
      </c>
      <c r="H7" s="10">
        <f t="shared" si="1"/>
        <v>53564.200000000186</v>
      </c>
    </row>
    <row r="8" spans="1:8" x14ac:dyDescent="0.2">
      <c r="A8" s="25">
        <v>1300</v>
      </c>
      <c r="B8" s="8" t="s">
        <v>70</v>
      </c>
      <c r="C8" s="10">
        <v>9668018.1099999994</v>
      </c>
      <c r="D8" s="10">
        <v>1948098.51</v>
      </c>
      <c r="E8" s="10">
        <f t="shared" si="0"/>
        <v>11616116.619999999</v>
      </c>
      <c r="F8" s="10">
        <v>11150513.33</v>
      </c>
      <c r="G8" s="10">
        <v>11496740.810000001</v>
      </c>
      <c r="H8" s="10">
        <f t="shared" si="1"/>
        <v>465603.28999999911</v>
      </c>
    </row>
    <row r="9" spans="1:8" x14ac:dyDescent="0.2">
      <c r="A9" s="25">
        <v>1400</v>
      </c>
      <c r="B9" s="8" t="s">
        <v>34</v>
      </c>
      <c r="C9" s="10">
        <v>475000</v>
      </c>
      <c r="D9" s="10">
        <v>-89068.45</v>
      </c>
      <c r="E9" s="10">
        <f t="shared" si="0"/>
        <v>385931.55</v>
      </c>
      <c r="F9" s="10">
        <v>385931.55</v>
      </c>
      <c r="G9" s="10">
        <v>385931.55</v>
      </c>
      <c r="H9" s="10">
        <f t="shared" si="1"/>
        <v>0</v>
      </c>
    </row>
    <row r="10" spans="1:8" x14ac:dyDescent="0.2">
      <c r="A10" s="25">
        <v>1500</v>
      </c>
      <c r="B10" s="8" t="s">
        <v>71</v>
      </c>
      <c r="C10" s="10">
        <v>32213792.52</v>
      </c>
      <c r="D10" s="10">
        <v>3461990.5</v>
      </c>
      <c r="E10" s="10">
        <f t="shared" si="0"/>
        <v>35675783.019999996</v>
      </c>
      <c r="F10" s="10">
        <v>35961950.079999998</v>
      </c>
      <c r="G10" s="10">
        <v>35584036.630000003</v>
      </c>
      <c r="H10" s="10">
        <f t="shared" si="1"/>
        <v>-286167.06000000238</v>
      </c>
    </row>
    <row r="11" spans="1:8" x14ac:dyDescent="0.2">
      <c r="A11" s="25">
        <v>1600</v>
      </c>
      <c r="B11" s="8" t="s">
        <v>35</v>
      </c>
      <c r="C11" s="10">
        <v>0</v>
      </c>
      <c r="D11" s="10">
        <v>0</v>
      </c>
      <c r="E11" s="10">
        <f t="shared" si="0"/>
        <v>0</v>
      </c>
      <c r="F11" s="10">
        <v>0</v>
      </c>
      <c r="G11" s="10">
        <v>0</v>
      </c>
      <c r="H11" s="10">
        <f t="shared" si="1"/>
        <v>0</v>
      </c>
    </row>
    <row r="12" spans="1:8" x14ac:dyDescent="0.2">
      <c r="A12" s="25">
        <v>1700</v>
      </c>
      <c r="B12" s="8" t="s">
        <v>72</v>
      </c>
      <c r="C12" s="10">
        <v>0</v>
      </c>
      <c r="D12" s="10">
        <v>0</v>
      </c>
      <c r="E12" s="10">
        <f t="shared" si="0"/>
        <v>0</v>
      </c>
      <c r="F12" s="10">
        <v>0</v>
      </c>
      <c r="G12" s="10">
        <v>0</v>
      </c>
      <c r="H12" s="10">
        <f t="shared" si="1"/>
        <v>0</v>
      </c>
    </row>
    <row r="13" spans="1:8" x14ac:dyDescent="0.2">
      <c r="A13" s="26" t="s">
        <v>60</v>
      </c>
      <c r="B13" s="4"/>
      <c r="C13" s="32">
        <f>SUM(C14:C22)</f>
        <v>31688083.349999998</v>
      </c>
      <c r="D13" s="32">
        <f>SUM(D14:D22)</f>
        <v>9555231.6699999999</v>
      </c>
      <c r="E13" s="32">
        <f t="shared" si="0"/>
        <v>41243315.019999996</v>
      </c>
      <c r="F13" s="32">
        <f>SUM(F14:F22)</f>
        <v>39803277</v>
      </c>
      <c r="G13" s="32">
        <f>SUM(G14:G22)</f>
        <v>37882909.07</v>
      </c>
      <c r="H13" s="32">
        <f t="shared" si="1"/>
        <v>1440038.0199999958</v>
      </c>
    </row>
    <row r="14" spans="1:8" x14ac:dyDescent="0.2">
      <c r="A14" s="25">
        <v>2100</v>
      </c>
      <c r="B14" s="8" t="s">
        <v>73</v>
      </c>
      <c r="C14" s="10">
        <v>3288677.51</v>
      </c>
      <c r="D14" s="10">
        <v>-1527833.61</v>
      </c>
      <c r="E14" s="10">
        <f t="shared" si="0"/>
        <v>1760843.8999999997</v>
      </c>
      <c r="F14" s="10">
        <v>1626398.53</v>
      </c>
      <c r="G14" s="10">
        <v>1626398.53</v>
      </c>
      <c r="H14" s="10">
        <f t="shared" si="1"/>
        <v>134445.36999999965</v>
      </c>
    </row>
    <row r="15" spans="1:8" x14ac:dyDescent="0.2">
      <c r="A15" s="25">
        <v>2200</v>
      </c>
      <c r="B15" s="8" t="s">
        <v>74</v>
      </c>
      <c r="C15" s="10">
        <v>347426.24</v>
      </c>
      <c r="D15" s="10">
        <v>49690.07</v>
      </c>
      <c r="E15" s="10">
        <f t="shared" si="0"/>
        <v>397116.31</v>
      </c>
      <c r="F15" s="10">
        <v>313298.09000000003</v>
      </c>
      <c r="G15" s="10">
        <v>363178.09</v>
      </c>
      <c r="H15" s="10">
        <f t="shared" si="1"/>
        <v>83818.219999999972</v>
      </c>
    </row>
    <row r="16" spans="1:8" x14ac:dyDescent="0.2">
      <c r="A16" s="25">
        <v>2300</v>
      </c>
      <c r="B16" s="8" t="s">
        <v>75</v>
      </c>
      <c r="C16" s="10">
        <v>22700</v>
      </c>
      <c r="D16" s="10">
        <v>90225</v>
      </c>
      <c r="E16" s="10">
        <f t="shared" si="0"/>
        <v>112925</v>
      </c>
      <c r="F16" s="10">
        <v>112925</v>
      </c>
      <c r="G16" s="10">
        <v>112925</v>
      </c>
      <c r="H16" s="10">
        <f t="shared" si="1"/>
        <v>0</v>
      </c>
    </row>
    <row r="17" spans="1:8" x14ac:dyDescent="0.2">
      <c r="A17" s="25">
        <v>2400</v>
      </c>
      <c r="B17" s="8" t="s">
        <v>76</v>
      </c>
      <c r="C17" s="10">
        <v>12375616.51</v>
      </c>
      <c r="D17" s="10">
        <v>3699553.31</v>
      </c>
      <c r="E17" s="10">
        <f t="shared" si="0"/>
        <v>16075169.82</v>
      </c>
      <c r="F17" s="10">
        <v>15124294.01</v>
      </c>
      <c r="G17" s="10">
        <v>14360739.890000001</v>
      </c>
      <c r="H17" s="10">
        <f t="shared" si="1"/>
        <v>950875.81000000052</v>
      </c>
    </row>
    <row r="18" spans="1:8" x14ac:dyDescent="0.2">
      <c r="A18" s="25">
        <v>2500</v>
      </c>
      <c r="B18" s="8" t="s">
        <v>77</v>
      </c>
      <c r="C18" s="10">
        <v>730691.62</v>
      </c>
      <c r="D18" s="10">
        <v>441925</v>
      </c>
      <c r="E18" s="10">
        <f t="shared" si="0"/>
        <v>1172616.6200000001</v>
      </c>
      <c r="F18" s="10">
        <v>1172384.22</v>
      </c>
      <c r="G18" s="10">
        <v>1172384.22</v>
      </c>
      <c r="H18" s="10">
        <f t="shared" si="1"/>
        <v>232.4000000001397</v>
      </c>
    </row>
    <row r="19" spans="1:8" x14ac:dyDescent="0.2">
      <c r="A19" s="25">
        <v>2600</v>
      </c>
      <c r="B19" s="8" t="s">
        <v>78</v>
      </c>
      <c r="C19" s="10">
        <v>11665095.560000001</v>
      </c>
      <c r="D19" s="10">
        <v>5570796.8300000001</v>
      </c>
      <c r="E19" s="10">
        <f t="shared" si="0"/>
        <v>17235892.390000001</v>
      </c>
      <c r="F19" s="10">
        <v>16981535.760000002</v>
      </c>
      <c r="G19" s="10">
        <v>15774841.949999999</v>
      </c>
      <c r="H19" s="10">
        <f t="shared" si="1"/>
        <v>254356.62999999896</v>
      </c>
    </row>
    <row r="20" spans="1:8" x14ac:dyDescent="0.2">
      <c r="A20" s="25">
        <v>2700</v>
      </c>
      <c r="B20" s="8" t="s">
        <v>79</v>
      </c>
      <c r="C20" s="10">
        <v>1348236.05</v>
      </c>
      <c r="D20" s="10">
        <v>-314369.34999999998</v>
      </c>
      <c r="E20" s="10">
        <f t="shared" si="0"/>
        <v>1033866.7000000001</v>
      </c>
      <c r="F20" s="10">
        <v>1020983.7</v>
      </c>
      <c r="G20" s="10">
        <v>1020983.7</v>
      </c>
      <c r="H20" s="10">
        <f t="shared" si="1"/>
        <v>12883.000000000116</v>
      </c>
    </row>
    <row r="21" spans="1:8" x14ac:dyDescent="0.2">
      <c r="A21" s="25">
        <v>2800</v>
      </c>
      <c r="B21" s="8" t="s">
        <v>80</v>
      </c>
      <c r="C21" s="10">
        <v>0</v>
      </c>
      <c r="D21" s="10">
        <v>0</v>
      </c>
      <c r="E21" s="10">
        <f t="shared" si="0"/>
        <v>0</v>
      </c>
      <c r="F21" s="10">
        <v>0</v>
      </c>
      <c r="G21" s="10">
        <v>0</v>
      </c>
      <c r="H21" s="10">
        <f t="shared" si="1"/>
        <v>0</v>
      </c>
    </row>
    <row r="22" spans="1:8" x14ac:dyDescent="0.2">
      <c r="A22" s="25">
        <v>2900</v>
      </c>
      <c r="B22" s="8" t="s">
        <v>81</v>
      </c>
      <c r="C22" s="10">
        <v>1909639.86</v>
      </c>
      <c r="D22" s="10">
        <v>1545244.42</v>
      </c>
      <c r="E22" s="10">
        <f t="shared" si="0"/>
        <v>3454884.2800000003</v>
      </c>
      <c r="F22" s="10">
        <v>3451457.69</v>
      </c>
      <c r="G22" s="10">
        <v>3451457.69</v>
      </c>
      <c r="H22" s="10">
        <f t="shared" si="1"/>
        <v>3426.5900000003166</v>
      </c>
    </row>
    <row r="23" spans="1:8" x14ac:dyDescent="0.2">
      <c r="A23" s="26" t="s">
        <v>61</v>
      </c>
      <c r="B23" s="4"/>
      <c r="C23" s="32">
        <f>SUM(C24:C32)</f>
        <v>39489048.609999999</v>
      </c>
      <c r="D23" s="32">
        <f>SUM(D24:D32)</f>
        <v>18201461.399999999</v>
      </c>
      <c r="E23" s="32">
        <f t="shared" si="0"/>
        <v>57690510.009999998</v>
      </c>
      <c r="F23" s="32">
        <f>SUM(F24:F32)</f>
        <v>51971965.060000002</v>
      </c>
      <c r="G23" s="32">
        <f>SUM(G24:G32)</f>
        <v>50288188.460000001</v>
      </c>
      <c r="H23" s="32">
        <f t="shared" si="1"/>
        <v>5718544.9499999955</v>
      </c>
    </row>
    <row r="24" spans="1:8" x14ac:dyDescent="0.2">
      <c r="A24" s="25">
        <v>3100</v>
      </c>
      <c r="B24" s="8" t="s">
        <v>82</v>
      </c>
      <c r="C24" s="10">
        <v>18787835.239999998</v>
      </c>
      <c r="D24" s="10">
        <v>4815889.63</v>
      </c>
      <c r="E24" s="10">
        <f t="shared" si="0"/>
        <v>23603724.869999997</v>
      </c>
      <c r="F24" s="10">
        <v>23169465.920000002</v>
      </c>
      <c r="G24" s="10">
        <v>21902519.329999998</v>
      </c>
      <c r="H24" s="10">
        <f t="shared" si="1"/>
        <v>434258.94999999553</v>
      </c>
    </row>
    <row r="25" spans="1:8" x14ac:dyDescent="0.2">
      <c r="A25" s="25">
        <v>3200</v>
      </c>
      <c r="B25" s="8" t="s">
        <v>83</v>
      </c>
      <c r="C25" s="10">
        <v>3384486.56</v>
      </c>
      <c r="D25" s="10">
        <v>1150856.49</v>
      </c>
      <c r="E25" s="10">
        <f t="shared" si="0"/>
        <v>4535343.05</v>
      </c>
      <c r="F25" s="10">
        <v>4070717.17</v>
      </c>
      <c r="G25" s="10">
        <v>4085817.17</v>
      </c>
      <c r="H25" s="10">
        <f t="shared" si="1"/>
        <v>464625.87999999989</v>
      </c>
    </row>
    <row r="26" spans="1:8" x14ac:dyDescent="0.2">
      <c r="A26" s="25">
        <v>3300</v>
      </c>
      <c r="B26" s="8" t="s">
        <v>84</v>
      </c>
      <c r="C26" s="10">
        <v>1548703.87</v>
      </c>
      <c r="D26" s="10">
        <v>3705418.2</v>
      </c>
      <c r="E26" s="10">
        <f t="shared" si="0"/>
        <v>5254122.07</v>
      </c>
      <c r="F26" s="10">
        <v>3077072.54</v>
      </c>
      <c r="G26" s="10">
        <v>2904232.54</v>
      </c>
      <c r="H26" s="10">
        <f t="shared" si="1"/>
        <v>2177049.5300000003</v>
      </c>
    </row>
    <row r="27" spans="1:8" x14ac:dyDescent="0.2">
      <c r="A27" s="25">
        <v>3400</v>
      </c>
      <c r="B27" s="8" t="s">
        <v>85</v>
      </c>
      <c r="C27" s="10">
        <v>579771.03</v>
      </c>
      <c r="D27" s="10">
        <v>37284.17</v>
      </c>
      <c r="E27" s="10">
        <f t="shared" si="0"/>
        <v>617055.20000000007</v>
      </c>
      <c r="F27" s="10">
        <v>611218.12</v>
      </c>
      <c r="G27" s="10">
        <v>611218.12</v>
      </c>
      <c r="H27" s="10">
        <f t="shared" si="1"/>
        <v>5837.0800000000745</v>
      </c>
    </row>
    <row r="28" spans="1:8" x14ac:dyDescent="0.2">
      <c r="A28" s="25">
        <v>3500</v>
      </c>
      <c r="B28" s="8" t="s">
        <v>86</v>
      </c>
      <c r="C28" s="10">
        <v>1058638.8799999999</v>
      </c>
      <c r="D28" s="10">
        <v>1120015.6399999999</v>
      </c>
      <c r="E28" s="10">
        <f t="shared" si="0"/>
        <v>2178654.5199999996</v>
      </c>
      <c r="F28" s="10">
        <v>2159834.52</v>
      </c>
      <c r="G28" s="10">
        <v>2159834.52</v>
      </c>
      <c r="H28" s="10">
        <f t="shared" si="1"/>
        <v>18819.999999999534</v>
      </c>
    </row>
    <row r="29" spans="1:8" x14ac:dyDescent="0.2">
      <c r="A29" s="25">
        <v>3600</v>
      </c>
      <c r="B29" s="8" t="s">
        <v>87</v>
      </c>
      <c r="C29" s="10">
        <v>1154533.47</v>
      </c>
      <c r="D29" s="10">
        <v>-36831.15</v>
      </c>
      <c r="E29" s="10">
        <f t="shared" si="0"/>
        <v>1117702.32</v>
      </c>
      <c r="F29" s="10">
        <v>1127879.54</v>
      </c>
      <c r="G29" s="10">
        <v>1088439.54</v>
      </c>
      <c r="H29" s="10">
        <f t="shared" si="1"/>
        <v>-10177.219999999972</v>
      </c>
    </row>
    <row r="30" spans="1:8" x14ac:dyDescent="0.2">
      <c r="A30" s="25">
        <v>3700</v>
      </c>
      <c r="B30" s="8" t="s">
        <v>88</v>
      </c>
      <c r="C30" s="10">
        <v>204923.4</v>
      </c>
      <c r="D30" s="10">
        <v>106678.07</v>
      </c>
      <c r="E30" s="10">
        <f t="shared" si="0"/>
        <v>311601.46999999997</v>
      </c>
      <c r="F30" s="10">
        <v>283788.28000000003</v>
      </c>
      <c r="G30" s="10">
        <v>283788.28000000003</v>
      </c>
      <c r="H30" s="10">
        <f t="shared" si="1"/>
        <v>27813.189999999944</v>
      </c>
    </row>
    <row r="31" spans="1:8" x14ac:dyDescent="0.2">
      <c r="A31" s="25">
        <v>3800</v>
      </c>
      <c r="B31" s="8" t="s">
        <v>89</v>
      </c>
      <c r="C31" s="10">
        <v>8084156.1600000001</v>
      </c>
      <c r="D31" s="10">
        <v>2109003.7799999998</v>
      </c>
      <c r="E31" s="10">
        <f t="shared" si="0"/>
        <v>10193159.939999999</v>
      </c>
      <c r="F31" s="10">
        <v>7602842.4299999997</v>
      </c>
      <c r="G31" s="10">
        <v>7383192.4199999999</v>
      </c>
      <c r="H31" s="10">
        <f t="shared" si="1"/>
        <v>2590317.5099999998</v>
      </c>
    </row>
    <row r="32" spans="1:8" x14ac:dyDescent="0.2">
      <c r="A32" s="25">
        <v>3900</v>
      </c>
      <c r="B32" s="8" t="s">
        <v>18</v>
      </c>
      <c r="C32" s="10">
        <v>4686000</v>
      </c>
      <c r="D32" s="10">
        <v>5193146.57</v>
      </c>
      <c r="E32" s="10">
        <f t="shared" si="0"/>
        <v>9879146.5700000003</v>
      </c>
      <c r="F32" s="10">
        <v>9869146.5399999991</v>
      </c>
      <c r="G32" s="10">
        <v>9869146.5399999991</v>
      </c>
      <c r="H32" s="10">
        <f t="shared" si="1"/>
        <v>10000.030000001192</v>
      </c>
    </row>
    <row r="33" spans="1:8" x14ac:dyDescent="0.2">
      <c r="A33" s="26" t="s">
        <v>62</v>
      </c>
      <c r="B33" s="4"/>
      <c r="C33" s="32">
        <f>SUM(C34:C42)</f>
        <v>15711194.300000001</v>
      </c>
      <c r="D33" s="32">
        <f>SUM(D34:D42)</f>
        <v>4338360.84</v>
      </c>
      <c r="E33" s="32">
        <f t="shared" si="0"/>
        <v>20049555.140000001</v>
      </c>
      <c r="F33" s="32">
        <f>SUM(F34:F42)</f>
        <v>19642129.030000001</v>
      </c>
      <c r="G33" s="32">
        <f>SUM(G34:G42)</f>
        <v>19101129.030000001</v>
      </c>
      <c r="H33" s="32">
        <f t="shared" si="1"/>
        <v>407426.1099999994</v>
      </c>
    </row>
    <row r="34" spans="1:8" x14ac:dyDescent="0.2">
      <c r="A34" s="25">
        <v>4100</v>
      </c>
      <c r="B34" s="8" t="s">
        <v>90</v>
      </c>
      <c r="C34" s="10">
        <v>10135000</v>
      </c>
      <c r="D34" s="10">
        <v>0</v>
      </c>
      <c r="E34" s="10">
        <f t="shared" si="0"/>
        <v>10135000</v>
      </c>
      <c r="F34" s="10">
        <v>10135000</v>
      </c>
      <c r="G34" s="10">
        <v>9775000</v>
      </c>
      <c r="H34" s="10">
        <f t="shared" si="1"/>
        <v>0</v>
      </c>
    </row>
    <row r="35" spans="1:8" x14ac:dyDescent="0.2">
      <c r="A35" s="25">
        <v>4200</v>
      </c>
      <c r="B35" s="8" t="s">
        <v>91</v>
      </c>
      <c r="C35" s="10">
        <v>0</v>
      </c>
      <c r="D35" s="10">
        <v>0</v>
      </c>
      <c r="E35" s="10">
        <f t="shared" si="0"/>
        <v>0</v>
      </c>
      <c r="F35" s="10">
        <v>0</v>
      </c>
      <c r="G35" s="10">
        <v>0</v>
      </c>
      <c r="H35" s="10">
        <f t="shared" si="1"/>
        <v>0</v>
      </c>
    </row>
    <row r="36" spans="1:8" x14ac:dyDescent="0.2">
      <c r="A36" s="25">
        <v>4300</v>
      </c>
      <c r="B36" s="8" t="s">
        <v>92</v>
      </c>
      <c r="C36" s="10">
        <v>0</v>
      </c>
      <c r="D36" s="10">
        <v>1333250</v>
      </c>
      <c r="E36" s="10">
        <f t="shared" si="0"/>
        <v>1333250</v>
      </c>
      <c r="F36" s="10">
        <v>1033250</v>
      </c>
      <c r="G36" s="10">
        <v>1033250</v>
      </c>
      <c r="H36" s="10">
        <f t="shared" si="1"/>
        <v>300000</v>
      </c>
    </row>
    <row r="37" spans="1:8" x14ac:dyDescent="0.2">
      <c r="A37" s="25">
        <v>4400</v>
      </c>
      <c r="B37" s="8" t="s">
        <v>93</v>
      </c>
      <c r="C37" s="10">
        <v>2575000</v>
      </c>
      <c r="D37" s="10">
        <v>3157412.71</v>
      </c>
      <c r="E37" s="10">
        <f t="shared" si="0"/>
        <v>5732412.71</v>
      </c>
      <c r="F37" s="10">
        <v>5624986.5999999996</v>
      </c>
      <c r="G37" s="10">
        <v>5443986.5999999996</v>
      </c>
      <c r="H37" s="10">
        <f t="shared" si="1"/>
        <v>107426.11000000034</v>
      </c>
    </row>
    <row r="38" spans="1:8" x14ac:dyDescent="0.2">
      <c r="A38" s="25">
        <v>4500</v>
      </c>
      <c r="B38" s="8" t="s">
        <v>40</v>
      </c>
      <c r="C38" s="10">
        <v>3001194.3</v>
      </c>
      <c r="D38" s="10">
        <v>-152301.87</v>
      </c>
      <c r="E38" s="10">
        <f t="shared" si="0"/>
        <v>2848892.4299999997</v>
      </c>
      <c r="F38" s="10">
        <v>2848892.43</v>
      </c>
      <c r="G38" s="10">
        <v>2848892.43</v>
      </c>
      <c r="H38" s="10">
        <f t="shared" si="1"/>
        <v>0</v>
      </c>
    </row>
    <row r="39" spans="1:8" x14ac:dyDescent="0.2">
      <c r="A39" s="25">
        <v>4600</v>
      </c>
      <c r="B39" s="8" t="s">
        <v>94</v>
      </c>
      <c r="C39" s="10">
        <v>0</v>
      </c>
      <c r="D39" s="10">
        <v>0</v>
      </c>
      <c r="E39" s="10">
        <f t="shared" si="0"/>
        <v>0</v>
      </c>
      <c r="F39" s="10">
        <v>0</v>
      </c>
      <c r="G39" s="10">
        <v>0</v>
      </c>
      <c r="H39" s="10">
        <f t="shared" si="1"/>
        <v>0</v>
      </c>
    </row>
    <row r="40" spans="1:8" x14ac:dyDescent="0.2">
      <c r="A40" s="25">
        <v>4700</v>
      </c>
      <c r="B40" s="8" t="s">
        <v>95</v>
      </c>
      <c r="C40" s="10">
        <v>0</v>
      </c>
      <c r="D40" s="10">
        <v>0</v>
      </c>
      <c r="E40" s="10">
        <f t="shared" si="0"/>
        <v>0</v>
      </c>
      <c r="F40" s="10">
        <v>0</v>
      </c>
      <c r="G40" s="10">
        <v>0</v>
      </c>
      <c r="H40" s="10">
        <f t="shared" si="1"/>
        <v>0</v>
      </c>
    </row>
    <row r="41" spans="1:8" x14ac:dyDescent="0.2">
      <c r="A41" s="25">
        <v>4800</v>
      </c>
      <c r="B41" s="8" t="s">
        <v>36</v>
      </c>
      <c r="C41" s="10">
        <v>0</v>
      </c>
      <c r="D41" s="10">
        <v>0</v>
      </c>
      <c r="E41" s="10">
        <f t="shared" si="0"/>
        <v>0</v>
      </c>
      <c r="F41" s="10">
        <v>0</v>
      </c>
      <c r="G41" s="10">
        <v>0</v>
      </c>
      <c r="H41" s="10">
        <f t="shared" si="1"/>
        <v>0</v>
      </c>
    </row>
    <row r="42" spans="1:8" x14ac:dyDescent="0.2">
      <c r="A42" s="25">
        <v>4900</v>
      </c>
      <c r="B42" s="8" t="s">
        <v>96</v>
      </c>
      <c r="C42" s="10">
        <v>0</v>
      </c>
      <c r="D42" s="10">
        <v>0</v>
      </c>
      <c r="E42" s="10">
        <f t="shared" si="0"/>
        <v>0</v>
      </c>
      <c r="F42" s="10">
        <v>0</v>
      </c>
      <c r="G42" s="10">
        <v>0</v>
      </c>
      <c r="H42" s="10">
        <f t="shared" si="1"/>
        <v>0</v>
      </c>
    </row>
    <row r="43" spans="1:8" x14ac:dyDescent="0.2">
      <c r="A43" s="26" t="s">
        <v>63</v>
      </c>
      <c r="B43" s="4"/>
      <c r="C43" s="32">
        <f>SUM(C44:C52)</f>
        <v>1581122.28</v>
      </c>
      <c r="D43" s="32">
        <f>SUM(D44:D52)</f>
        <v>1714518.9700000002</v>
      </c>
      <c r="E43" s="32">
        <f t="shared" si="0"/>
        <v>3295641.25</v>
      </c>
      <c r="F43" s="32">
        <f>SUM(F44:F52)</f>
        <v>3275640.25</v>
      </c>
      <c r="G43" s="32">
        <f>SUM(G44:G52)</f>
        <v>3275640.25</v>
      </c>
      <c r="H43" s="32">
        <f t="shared" si="1"/>
        <v>20001</v>
      </c>
    </row>
    <row r="44" spans="1:8" x14ac:dyDescent="0.2">
      <c r="A44" s="25">
        <v>5100</v>
      </c>
      <c r="B44" s="8" t="s">
        <v>97</v>
      </c>
      <c r="C44" s="10">
        <v>86000.01</v>
      </c>
      <c r="D44" s="10">
        <v>432978.98</v>
      </c>
      <c r="E44" s="10">
        <f t="shared" si="0"/>
        <v>518978.99</v>
      </c>
      <c r="F44" s="10">
        <v>498978.99</v>
      </c>
      <c r="G44" s="10">
        <v>498978.99</v>
      </c>
      <c r="H44" s="10">
        <f t="shared" si="1"/>
        <v>20000</v>
      </c>
    </row>
    <row r="45" spans="1:8" x14ac:dyDescent="0.2">
      <c r="A45" s="25">
        <v>5200</v>
      </c>
      <c r="B45" s="8" t="s">
        <v>98</v>
      </c>
      <c r="C45" s="10">
        <v>0</v>
      </c>
      <c r="D45" s="10">
        <v>558457.48</v>
      </c>
      <c r="E45" s="10">
        <f t="shared" si="0"/>
        <v>558457.48</v>
      </c>
      <c r="F45" s="10">
        <v>558457.48</v>
      </c>
      <c r="G45" s="10">
        <v>558457.48</v>
      </c>
      <c r="H45" s="10">
        <f t="shared" si="1"/>
        <v>0</v>
      </c>
    </row>
    <row r="46" spans="1:8" x14ac:dyDescent="0.2">
      <c r="A46" s="25">
        <v>5300</v>
      </c>
      <c r="B46" s="8" t="s">
        <v>99</v>
      </c>
      <c r="C46" s="10">
        <v>0</v>
      </c>
      <c r="D46" s="10">
        <v>0</v>
      </c>
      <c r="E46" s="10">
        <f t="shared" si="0"/>
        <v>0</v>
      </c>
      <c r="F46" s="10">
        <v>0</v>
      </c>
      <c r="G46" s="10">
        <v>0</v>
      </c>
      <c r="H46" s="10">
        <f t="shared" si="1"/>
        <v>0</v>
      </c>
    </row>
    <row r="47" spans="1:8" x14ac:dyDescent="0.2">
      <c r="A47" s="25">
        <v>5400</v>
      </c>
      <c r="B47" s="8" t="s">
        <v>100</v>
      </c>
      <c r="C47" s="10">
        <v>1030000</v>
      </c>
      <c r="D47" s="10">
        <v>160625.59</v>
      </c>
      <c r="E47" s="10">
        <f t="shared" si="0"/>
        <v>1190625.5900000001</v>
      </c>
      <c r="F47" s="10">
        <v>1190625.5900000001</v>
      </c>
      <c r="G47" s="10">
        <v>1190625.5900000001</v>
      </c>
      <c r="H47" s="10">
        <f t="shared" si="1"/>
        <v>0</v>
      </c>
    </row>
    <row r="48" spans="1:8" x14ac:dyDescent="0.2">
      <c r="A48" s="25">
        <v>5500</v>
      </c>
      <c r="B48" s="8" t="s">
        <v>101</v>
      </c>
      <c r="C48" s="10">
        <v>0</v>
      </c>
      <c r="D48" s="10">
        <v>0</v>
      </c>
      <c r="E48" s="10">
        <f t="shared" si="0"/>
        <v>0</v>
      </c>
      <c r="F48" s="10">
        <v>0</v>
      </c>
      <c r="G48" s="10">
        <v>0</v>
      </c>
      <c r="H48" s="10">
        <f t="shared" si="1"/>
        <v>0</v>
      </c>
    </row>
    <row r="49" spans="1:8" x14ac:dyDescent="0.2">
      <c r="A49" s="25">
        <v>5600</v>
      </c>
      <c r="B49" s="8" t="s">
        <v>102</v>
      </c>
      <c r="C49" s="10">
        <v>427242.27</v>
      </c>
      <c r="D49" s="10">
        <v>600336.92000000004</v>
      </c>
      <c r="E49" s="10">
        <f t="shared" si="0"/>
        <v>1027579.1900000001</v>
      </c>
      <c r="F49" s="10">
        <v>1027578.19</v>
      </c>
      <c r="G49" s="10">
        <v>1027578.19</v>
      </c>
      <c r="H49" s="10">
        <f t="shared" si="1"/>
        <v>1.0000000001164153</v>
      </c>
    </row>
    <row r="50" spans="1:8" x14ac:dyDescent="0.2">
      <c r="A50" s="25">
        <v>5700</v>
      </c>
      <c r="B50" s="8" t="s">
        <v>103</v>
      </c>
      <c r="C50" s="10">
        <v>0</v>
      </c>
      <c r="D50" s="10">
        <v>0</v>
      </c>
      <c r="E50" s="10">
        <f t="shared" si="0"/>
        <v>0</v>
      </c>
      <c r="F50" s="10">
        <v>0</v>
      </c>
      <c r="G50" s="10">
        <v>0</v>
      </c>
      <c r="H50" s="10">
        <f t="shared" si="1"/>
        <v>0</v>
      </c>
    </row>
    <row r="51" spans="1:8" x14ac:dyDescent="0.2">
      <c r="A51" s="25">
        <v>5800</v>
      </c>
      <c r="B51" s="8" t="s">
        <v>104</v>
      </c>
      <c r="C51" s="10">
        <v>0</v>
      </c>
      <c r="D51" s="10">
        <v>0</v>
      </c>
      <c r="E51" s="10">
        <f t="shared" si="0"/>
        <v>0</v>
      </c>
      <c r="F51" s="10">
        <v>0</v>
      </c>
      <c r="G51" s="10">
        <v>0</v>
      </c>
      <c r="H51" s="10">
        <f t="shared" si="1"/>
        <v>0</v>
      </c>
    </row>
    <row r="52" spans="1:8" x14ac:dyDescent="0.2">
      <c r="A52" s="25">
        <v>5900</v>
      </c>
      <c r="B52" s="8" t="s">
        <v>105</v>
      </c>
      <c r="C52" s="10">
        <v>37880</v>
      </c>
      <c r="D52" s="10">
        <v>-37880</v>
      </c>
      <c r="E52" s="10">
        <f t="shared" si="0"/>
        <v>0</v>
      </c>
      <c r="F52" s="10">
        <v>0</v>
      </c>
      <c r="G52" s="10">
        <v>0</v>
      </c>
      <c r="H52" s="10">
        <f t="shared" si="1"/>
        <v>0</v>
      </c>
    </row>
    <row r="53" spans="1:8" x14ac:dyDescent="0.2">
      <c r="A53" s="26" t="s">
        <v>64</v>
      </c>
      <c r="B53" s="4"/>
      <c r="C53" s="32">
        <f>SUM(C54:C56)</f>
        <v>22455697.300000001</v>
      </c>
      <c r="D53" s="32">
        <f>SUM(D54:D56)</f>
        <v>61849955.439999998</v>
      </c>
      <c r="E53" s="32">
        <f t="shared" si="0"/>
        <v>84305652.739999995</v>
      </c>
      <c r="F53" s="32">
        <f>SUM(F54:F56)</f>
        <v>76256471.519999996</v>
      </c>
      <c r="G53" s="32">
        <f>SUM(G54:G56)</f>
        <v>74421382.620000005</v>
      </c>
      <c r="H53" s="32">
        <f t="shared" si="1"/>
        <v>8049181.2199999988</v>
      </c>
    </row>
    <row r="54" spans="1:8" x14ac:dyDescent="0.2">
      <c r="A54" s="25">
        <v>6100</v>
      </c>
      <c r="B54" s="8" t="s">
        <v>106</v>
      </c>
      <c r="C54" s="10">
        <v>9231158.7400000002</v>
      </c>
      <c r="D54" s="10">
        <v>63365078.509999998</v>
      </c>
      <c r="E54" s="10">
        <f t="shared" si="0"/>
        <v>72596237.25</v>
      </c>
      <c r="F54" s="10">
        <v>64547056.030000001</v>
      </c>
      <c r="G54" s="10">
        <v>63129193.75</v>
      </c>
      <c r="H54" s="10">
        <f t="shared" si="1"/>
        <v>8049181.2199999988</v>
      </c>
    </row>
    <row r="55" spans="1:8" x14ac:dyDescent="0.2">
      <c r="A55" s="25">
        <v>6200</v>
      </c>
      <c r="B55" s="8" t="s">
        <v>107</v>
      </c>
      <c r="C55" s="10">
        <v>13224538.560000001</v>
      </c>
      <c r="D55" s="10">
        <v>-1515123.07</v>
      </c>
      <c r="E55" s="10">
        <f t="shared" si="0"/>
        <v>11709415.49</v>
      </c>
      <c r="F55" s="10">
        <v>11709415.49</v>
      </c>
      <c r="G55" s="10">
        <v>11292188.869999999</v>
      </c>
      <c r="H55" s="10">
        <f t="shared" si="1"/>
        <v>0</v>
      </c>
    </row>
    <row r="56" spans="1:8" x14ac:dyDescent="0.2">
      <c r="A56" s="25">
        <v>6300</v>
      </c>
      <c r="B56" s="8" t="s">
        <v>108</v>
      </c>
      <c r="C56" s="10">
        <v>0</v>
      </c>
      <c r="D56" s="10">
        <v>0</v>
      </c>
      <c r="E56" s="10">
        <f t="shared" si="0"/>
        <v>0</v>
      </c>
      <c r="F56" s="10">
        <v>0</v>
      </c>
      <c r="G56" s="10">
        <v>0</v>
      </c>
      <c r="H56" s="10">
        <f t="shared" si="1"/>
        <v>0</v>
      </c>
    </row>
    <row r="57" spans="1:8" x14ac:dyDescent="0.2">
      <c r="A57" s="26" t="s">
        <v>65</v>
      </c>
      <c r="B57" s="4"/>
      <c r="C57" s="32">
        <f>SUM(C58:C64)</f>
        <v>64626110.619999997</v>
      </c>
      <c r="D57" s="32">
        <f>SUM(D58:D64)</f>
        <v>-64626110.619999997</v>
      </c>
      <c r="E57" s="32">
        <f t="shared" si="0"/>
        <v>0</v>
      </c>
      <c r="F57" s="32">
        <f>SUM(F58:F64)</f>
        <v>0</v>
      </c>
      <c r="G57" s="32">
        <f>SUM(G58:G64)</f>
        <v>0</v>
      </c>
      <c r="H57" s="32">
        <f t="shared" si="1"/>
        <v>0</v>
      </c>
    </row>
    <row r="58" spans="1:8" x14ac:dyDescent="0.2">
      <c r="A58" s="25">
        <v>7100</v>
      </c>
      <c r="B58" s="8" t="s">
        <v>109</v>
      </c>
      <c r="C58" s="10">
        <v>0</v>
      </c>
      <c r="D58" s="10">
        <v>0</v>
      </c>
      <c r="E58" s="10">
        <f t="shared" si="0"/>
        <v>0</v>
      </c>
      <c r="F58" s="10">
        <v>0</v>
      </c>
      <c r="G58" s="10">
        <v>0</v>
      </c>
      <c r="H58" s="10">
        <f t="shared" si="1"/>
        <v>0</v>
      </c>
    </row>
    <row r="59" spans="1:8" x14ac:dyDescent="0.2">
      <c r="A59" s="25">
        <v>7200</v>
      </c>
      <c r="B59" s="8" t="s">
        <v>110</v>
      </c>
      <c r="C59" s="10">
        <v>0</v>
      </c>
      <c r="D59" s="10">
        <v>0</v>
      </c>
      <c r="E59" s="10">
        <f t="shared" si="0"/>
        <v>0</v>
      </c>
      <c r="F59" s="10">
        <v>0</v>
      </c>
      <c r="G59" s="10">
        <v>0</v>
      </c>
      <c r="H59" s="10">
        <f t="shared" si="1"/>
        <v>0</v>
      </c>
    </row>
    <row r="60" spans="1:8" x14ac:dyDescent="0.2">
      <c r="A60" s="25">
        <v>7300</v>
      </c>
      <c r="B60" s="8" t="s">
        <v>111</v>
      </c>
      <c r="C60" s="10">
        <v>0</v>
      </c>
      <c r="D60" s="10">
        <v>0</v>
      </c>
      <c r="E60" s="10">
        <f t="shared" si="0"/>
        <v>0</v>
      </c>
      <c r="F60" s="10">
        <v>0</v>
      </c>
      <c r="G60" s="10">
        <v>0</v>
      </c>
      <c r="H60" s="10">
        <f t="shared" si="1"/>
        <v>0</v>
      </c>
    </row>
    <row r="61" spans="1:8" x14ac:dyDescent="0.2">
      <c r="A61" s="25">
        <v>7400</v>
      </c>
      <c r="B61" s="8" t="s">
        <v>112</v>
      </c>
      <c r="C61" s="10">
        <v>0</v>
      </c>
      <c r="D61" s="10">
        <v>0</v>
      </c>
      <c r="E61" s="10">
        <f t="shared" si="0"/>
        <v>0</v>
      </c>
      <c r="F61" s="10">
        <v>0</v>
      </c>
      <c r="G61" s="10">
        <v>0</v>
      </c>
      <c r="H61" s="10">
        <f t="shared" si="1"/>
        <v>0</v>
      </c>
    </row>
    <row r="62" spans="1:8" x14ac:dyDescent="0.2">
      <c r="A62" s="25">
        <v>7500</v>
      </c>
      <c r="B62" s="8" t="s">
        <v>113</v>
      </c>
      <c r="C62" s="10">
        <v>0</v>
      </c>
      <c r="D62" s="10">
        <v>0</v>
      </c>
      <c r="E62" s="10">
        <f t="shared" si="0"/>
        <v>0</v>
      </c>
      <c r="F62" s="10">
        <v>0</v>
      </c>
      <c r="G62" s="10">
        <v>0</v>
      </c>
      <c r="H62" s="10">
        <f t="shared" si="1"/>
        <v>0</v>
      </c>
    </row>
    <row r="63" spans="1:8" x14ac:dyDescent="0.2">
      <c r="A63" s="25">
        <v>7600</v>
      </c>
      <c r="B63" s="8" t="s">
        <v>114</v>
      </c>
      <c r="C63" s="10">
        <v>0</v>
      </c>
      <c r="D63" s="10">
        <v>0</v>
      </c>
      <c r="E63" s="10">
        <f t="shared" si="0"/>
        <v>0</v>
      </c>
      <c r="F63" s="10">
        <v>0</v>
      </c>
      <c r="G63" s="10">
        <v>0</v>
      </c>
      <c r="H63" s="10">
        <f t="shared" si="1"/>
        <v>0</v>
      </c>
    </row>
    <row r="64" spans="1:8" x14ac:dyDescent="0.2">
      <c r="A64" s="25">
        <v>7900</v>
      </c>
      <c r="B64" s="8" t="s">
        <v>115</v>
      </c>
      <c r="C64" s="10">
        <v>64626110.619999997</v>
      </c>
      <c r="D64" s="10">
        <v>-64626110.619999997</v>
      </c>
      <c r="E64" s="10">
        <f t="shared" si="0"/>
        <v>0</v>
      </c>
      <c r="F64" s="10">
        <v>0</v>
      </c>
      <c r="G64" s="10">
        <v>0</v>
      </c>
      <c r="H64" s="10">
        <f t="shared" si="1"/>
        <v>0</v>
      </c>
    </row>
    <row r="65" spans="1:8" x14ac:dyDescent="0.2">
      <c r="A65" s="26" t="s">
        <v>66</v>
      </c>
      <c r="B65" s="4"/>
      <c r="C65" s="32">
        <f>SUM(C66:C68)</f>
        <v>400000</v>
      </c>
      <c r="D65" s="32">
        <f>SUM(D66:D68)</f>
        <v>160334.26</v>
      </c>
      <c r="E65" s="32">
        <f t="shared" si="0"/>
        <v>560334.26</v>
      </c>
      <c r="F65" s="32">
        <f>SUM(F66:F68)</f>
        <v>560334.26</v>
      </c>
      <c r="G65" s="32">
        <f>SUM(G66:G68)</f>
        <v>560334.26</v>
      </c>
      <c r="H65" s="32">
        <f t="shared" si="1"/>
        <v>0</v>
      </c>
    </row>
    <row r="66" spans="1:8" x14ac:dyDescent="0.2">
      <c r="A66" s="25">
        <v>8100</v>
      </c>
      <c r="B66" s="8" t="s">
        <v>37</v>
      </c>
      <c r="C66" s="10">
        <v>0</v>
      </c>
      <c r="D66" s="10">
        <v>0</v>
      </c>
      <c r="E66" s="10">
        <f t="shared" si="0"/>
        <v>0</v>
      </c>
      <c r="F66" s="10">
        <v>0</v>
      </c>
      <c r="G66" s="10">
        <v>0</v>
      </c>
      <c r="H66" s="10">
        <f t="shared" si="1"/>
        <v>0</v>
      </c>
    </row>
    <row r="67" spans="1:8" x14ac:dyDescent="0.2">
      <c r="A67" s="25">
        <v>8300</v>
      </c>
      <c r="B67" s="8" t="s">
        <v>38</v>
      </c>
      <c r="C67" s="10">
        <v>0</v>
      </c>
      <c r="D67" s="10">
        <v>0</v>
      </c>
      <c r="E67" s="10">
        <f t="shared" si="0"/>
        <v>0</v>
      </c>
      <c r="F67" s="10">
        <v>0</v>
      </c>
      <c r="G67" s="10">
        <v>0</v>
      </c>
      <c r="H67" s="10">
        <f t="shared" si="1"/>
        <v>0</v>
      </c>
    </row>
    <row r="68" spans="1:8" x14ac:dyDescent="0.2">
      <c r="A68" s="25">
        <v>8500</v>
      </c>
      <c r="B68" s="8" t="s">
        <v>39</v>
      </c>
      <c r="C68" s="10">
        <v>400000</v>
      </c>
      <c r="D68" s="10">
        <v>160334.26</v>
      </c>
      <c r="E68" s="10">
        <f t="shared" si="0"/>
        <v>560334.26</v>
      </c>
      <c r="F68" s="10">
        <v>560334.26</v>
      </c>
      <c r="G68" s="10">
        <v>560334.26</v>
      </c>
      <c r="H68" s="10">
        <f t="shared" si="1"/>
        <v>0</v>
      </c>
    </row>
    <row r="69" spans="1:8" x14ac:dyDescent="0.2">
      <c r="A69" s="26" t="s">
        <v>67</v>
      </c>
      <c r="B69" s="4"/>
      <c r="C69" s="32">
        <f>SUM(C70:C76)</f>
        <v>10548765.640000001</v>
      </c>
      <c r="D69" s="32">
        <f>SUM(D70:D76)</f>
        <v>59816</v>
      </c>
      <c r="E69" s="32">
        <f t="shared" si="0"/>
        <v>10608581.640000001</v>
      </c>
      <c r="F69" s="32">
        <f>SUM(F70:F76)</f>
        <v>10436341.549999999</v>
      </c>
      <c r="G69" s="32">
        <f>SUM(G70:G76)</f>
        <v>10436341.549999999</v>
      </c>
      <c r="H69" s="32">
        <f t="shared" si="1"/>
        <v>172240.09000000171</v>
      </c>
    </row>
    <row r="70" spans="1:8" x14ac:dyDescent="0.2">
      <c r="A70" s="25">
        <v>9100</v>
      </c>
      <c r="B70" s="8" t="s">
        <v>116</v>
      </c>
      <c r="C70" s="10">
        <v>9737765.6400000006</v>
      </c>
      <c r="D70" s="10">
        <v>0</v>
      </c>
      <c r="E70" s="10">
        <f t="shared" ref="E70:E76" si="2">C70+D70</f>
        <v>9737765.6400000006</v>
      </c>
      <c r="F70" s="10">
        <v>9604091.3599999994</v>
      </c>
      <c r="G70" s="10">
        <v>9604091.3599999994</v>
      </c>
      <c r="H70" s="10">
        <f t="shared" ref="H70:H76" si="3">E70-F70</f>
        <v>133674.28000000119</v>
      </c>
    </row>
    <row r="71" spans="1:8" x14ac:dyDescent="0.2">
      <c r="A71" s="25">
        <v>9200</v>
      </c>
      <c r="B71" s="8" t="s">
        <v>117</v>
      </c>
      <c r="C71" s="10">
        <v>811000</v>
      </c>
      <c r="D71" s="10">
        <v>59816</v>
      </c>
      <c r="E71" s="10">
        <f t="shared" si="2"/>
        <v>870816</v>
      </c>
      <c r="F71" s="10">
        <v>832250.19</v>
      </c>
      <c r="G71" s="10">
        <v>832250.19</v>
      </c>
      <c r="H71" s="10">
        <f t="shared" si="3"/>
        <v>38565.810000000056</v>
      </c>
    </row>
    <row r="72" spans="1:8" x14ac:dyDescent="0.2">
      <c r="A72" s="25">
        <v>9300</v>
      </c>
      <c r="B72" s="8" t="s">
        <v>118</v>
      </c>
      <c r="C72" s="10">
        <v>0</v>
      </c>
      <c r="D72" s="10">
        <v>0</v>
      </c>
      <c r="E72" s="10">
        <f t="shared" si="2"/>
        <v>0</v>
      </c>
      <c r="F72" s="10">
        <v>0</v>
      </c>
      <c r="G72" s="10">
        <v>0</v>
      </c>
      <c r="H72" s="10">
        <f t="shared" si="3"/>
        <v>0</v>
      </c>
    </row>
    <row r="73" spans="1:8" x14ac:dyDescent="0.2">
      <c r="A73" s="25">
        <v>9400</v>
      </c>
      <c r="B73" s="8" t="s">
        <v>119</v>
      </c>
      <c r="C73" s="10">
        <v>0</v>
      </c>
      <c r="D73" s="10">
        <v>0</v>
      </c>
      <c r="E73" s="10">
        <f t="shared" si="2"/>
        <v>0</v>
      </c>
      <c r="F73" s="10">
        <v>0</v>
      </c>
      <c r="G73" s="10">
        <v>0</v>
      </c>
      <c r="H73" s="10">
        <f t="shared" si="3"/>
        <v>0</v>
      </c>
    </row>
    <row r="74" spans="1:8" x14ac:dyDescent="0.2">
      <c r="A74" s="25">
        <v>9500</v>
      </c>
      <c r="B74" s="8" t="s">
        <v>120</v>
      </c>
      <c r="C74" s="10">
        <v>0</v>
      </c>
      <c r="D74" s="10">
        <v>0</v>
      </c>
      <c r="E74" s="10">
        <f t="shared" si="2"/>
        <v>0</v>
      </c>
      <c r="F74" s="10">
        <v>0</v>
      </c>
      <c r="G74" s="10">
        <v>0</v>
      </c>
      <c r="H74" s="10">
        <f t="shared" si="3"/>
        <v>0</v>
      </c>
    </row>
    <row r="75" spans="1:8" x14ac:dyDescent="0.2">
      <c r="A75" s="25">
        <v>9600</v>
      </c>
      <c r="B75" s="8" t="s">
        <v>121</v>
      </c>
      <c r="C75" s="10">
        <v>0</v>
      </c>
      <c r="D75" s="10">
        <v>0</v>
      </c>
      <c r="E75" s="10">
        <f t="shared" si="2"/>
        <v>0</v>
      </c>
      <c r="F75" s="10">
        <v>0</v>
      </c>
      <c r="G75" s="10">
        <v>0</v>
      </c>
      <c r="H75" s="10">
        <f t="shared" si="3"/>
        <v>0</v>
      </c>
    </row>
    <row r="76" spans="1:8" x14ac:dyDescent="0.2">
      <c r="A76" s="29">
        <v>9900</v>
      </c>
      <c r="B76" s="9" t="s">
        <v>122</v>
      </c>
      <c r="C76" s="33">
        <v>0</v>
      </c>
      <c r="D76" s="33">
        <v>0</v>
      </c>
      <c r="E76" s="33">
        <f t="shared" si="2"/>
        <v>0</v>
      </c>
      <c r="F76" s="33">
        <v>0</v>
      </c>
      <c r="G76" s="33">
        <v>0</v>
      </c>
      <c r="H76" s="33">
        <f t="shared" si="3"/>
        <v>0</v>
      </c>
    </row>
    <row r="77" spans="1:8" x14ac:dyDescent="0.2">
      <c r="A77" s="5"/>
      <c r="B77" s="27" t="s">
        <v>51</v>
      </c>
      <c r="C77" s="34">
        <f t="shared" ref="C77:H77" si="4">SUM(C5+C13+C23+C33+C43+C53+C57+C65+C69)</f>
        <v>291607144.24000001</v>
      </c>
      <c r="D77" s="34">
        <f t="shared" si="4"/>
        <v>34460609.799999997</v>
      </c>
      <c r="E77" s="34">
        <f t="shared" si="4"/>
        <v>326067754.03999996</v>
      </c>
      <c r="F77" s="34">
        <f t="shared" si="4"/>
        <v>310025636.24000001</v>
      </c>
      <c r="G77" s="34">
        <f t="shared" si="4"/>
        <v>304015402.81</v>
      </c>
      <c r="H77" s="34">
        <f t="shared" si="4"/>
        <v>16042117.800000003</v>
      </c>
    </row>
    <row r="79" spans="1:8" x14ac:dyDescent="0.2">
      <c r="A79" s="1" t="s">
        <v>126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2"/>
  <sheetViews>
    <sheetView showGridLines="0" tabSelected="1" zoomScaleNormal="100" workbookViewId="0">
      <selection activeCell="C5" sqref="C5:H10"/>
    </sheetView>
  </sheetViews>
  <sheetFormatPr baseColWidth="10" defaultColWidth="12" defaultRowHeight="10.199999999999999" x14ac:dyDescent="0.2"/>
  <cols>
    <col min="1" max="1" width="0.28515625" style="1" customWidth="1"/>
    <col min="2" max="2" width="47.7109375" style="1" customWidth="1"/>
    <col min="3" max="8" width="18.28515625" style="1" customWidth="1"/>
    <col min="9" max="16384" width="12" style="1"/>
  </cols>
  <sheetData>
    <row r="1" spans="1:8" ht="50.1" customHeight="1" x14ac:dyDescent="0.2">
      <c r="A1" s="36" t="s">
        <v>130</v>
      </c>
      <c r="B1" s="37"/>
      <c r="C1" s="37"/>
      <c r="D1" s="37"/>
      <c r="E1" s="37"/>
      <c r="F1" s="37"/>
      <c r="G1" s="37"/>
      <c r="H1" s="38"/>
    </row>
    <row r="2" spans="1:8" x14ac:dyDescent="0.2">
      <c r="A2" s="41" t="s">
        <v>52</v>
      </c>
      <c r="B2" s="42"/>
      <c r="C2" s="36" t="s">
        <v>58</v>
      </c>
      <c r="D2" s="37"/>
      <c r="E2" s="37"/>
      <c r="F2" s="37"/>
      <c r="G2" s="38"/>
      <c r="H2" s="39" t="s">
        <v>57</v>
      </c>
    </row>
    <row r="3" spans="1:8" ht="24.9" customHeight="1" x14ac:dyDescent="0.2">
      <c r="A3" s="43"/>
      <c r="B3" s="44"/>
      <c r="C3" s="6" t="s">
        <v>53</v>
      </c>
      <c r="D3" s="6" t="s">
        <v>123</v>
      </c>
      <c r="E3" s="6" t="s">
        <v>54</v>
      </c>
      <c r="F3" s="6" t="s">
        <v>55</v>
      </c>
      <c r="G3" s="6" t="s">
        <v>56</v>
      </c>
      <c r="H3" s="40"/>
    </row>
    <row r="4" spans="1:8" x14ac:dyDescent="0.2">
      <c r="A4" s="45"/>
      <c r="B4" s="46"/>
      <c r="C4" s="7">
        <v>1</v>
      </c>
      <c r="D4" s="7">
        <v>2</v>
      </c>
      <c r="E4" s="7" t="s">
        <v>124</v>
      </c>
      <c r="F4" s="7">
        <v>4</v>
      </c>
      <c r="G4" s="7">
        <v>5</v>
      </c>
      <c r="H4" s="7" t="s">
        <v>125</v>
      </c>
    </row>
    <row r="5" spans="1:8" x14ac:dyDescent="0.2">
      <c r="A5" s="3"/>
      <c r="B5" s="11" t="s">
        <v>0</v>
      </c>
      <c r="C5" s="10">
        <v>254431364.72</v>
      </c>
      <c r="D5" s="10">
        <v>-29111897</v>
      </c>
      <c r="E5" s="10">
        <f>C5+D5</f>
        <v>225319467.72</v>
      </c>
      <c r="F5" s="10">
        <v>217480206.41999999</v>
      </c>
      <c r="G5" s="10">
        <v>213305061.88999999</v>
      </c>
      <c r="H5" s="10">
        <f>E5-F5</f>
        <v>7839261.3000000119</v>
      </c>
    </row>
    <row r="6" spans="1:8" x14ac:dyDescent="0.2">
      <c r="A6" s="3"/>
      <c r="B6" s="11" t="s">
        <v>1</v>
      </c>
      <c r="C6" s="10">
        <v>24436819.579999998</v>
      </c>
      <c r="D6" s="10">
        <v>63724808.670000002</v>
      </c>
      <c r="E6" s="10">
        <f>C6+D6</f>
        <v>88161628.25</v>
      </c>
      <c r="F6" s="10">
        <v>80092446.030000001</v>
      </c>
      <c r="G6" s="10">
        <v>78257357.129999995</v>
      </c>
      <c r="H6" s="10">
        <f>E6-F6</f>
        <v>8069182.2199999988</v>
      </c>
    </row>
    <row r="7" spans="1:8" x14ac:dyDescent="0.2">
      <c r="A7" s="3"/>
      <c r="B7" s="11" t="s">
        <v>2</v>
      </c>
      <c r="C7" s="10">
        <v>9737765.6400000006</v>
      </c>
      <c r="D7" s="10">
        <v>0</v>
      </c>
      <c r="E7" s="10">
        <f>C7+D7</f>
        <v>9737765.6400000006</v>
      </c>
      <c r="F7" s="10">
        <v>9604091.3599999994</v>
      </c>
      <c r="G7" s="10">
        <v>9604091.3599999994</v>
      </c>
      <c r="H7" s="10">
        <f>E7-F7</f>
        <v>133674.28000000119</v>
      </c>
    </row>
    <row r="8" spans="1:8" x14ac:dyDescent="0.2">
      <c r="A8" s="3"/>
      <c r="B8" s="11" t="s">
        <v>40</v>
      </c>
      <c r="C8" s="10">
        <v>3001194.3</v>
      </c>
      <c r="D8" s="10">
        <v>-152301.87</v>
      </c>
      <c r="E8" s="10">
        <f>C8+D8</f>
        <v>2848892.4299999997</v>
      </c>
      <c r="F8" s="10">
        <v>2848892.43</v>
      </c>
      <c r="G8" s="10">
        <v>2848892.43</v>
      </c>
      <c r="H8" s="10">
        <f>E8-F8</f>
        <v>0</v>
      </c>
    </row>
    <row r="9" spans="1:8" x14ac:dyDescent="0.2">
      <c r="A9" s="3"/>
      <c r="B9" s="30" t="s">
        <v>37</v>
      </c>
      <c r="C9" s="33">
        <v>0</v>
      </c>
      <c r="D9" s="33">
        <v>0</v>
      </c>
      <c r="E9" s="33">
        <f>C9+D9</f>
        <v>0</v>
      </c>
      <c r="F9" s="33">
        <v>0</v>
      </c>
      <c r="G9" s="33">
        <v>0</v>
      </c>
      <c r="H9" s="33">
        <f>E9-F9</f>
        <v>0</v>
      </c>
    </row>
    <row r="10" spans="1:8" x14ac:dyDescent="0.2">
      <c r="A10" s="12"/>
      <c r="B10" s="27" t="s">
        <v>51</v>
      </c>
      <c r="C10" s="34">
        <f t="shared" ref="C10:H10" si="0">SUM(C5+C6+C7+C8+C9)</f>
        <v>291607144.24000001</v>
      </c>
      <c r="D10" s="34">
        <f t="shared" si="0"/>
        <v>34460609.800000004</v>
      </c>
      <c r="E10" s="34">
        <f t="shared" si="0"/>
        <v>326067754.04000002</v>
      </c>
      <c r="F10" s="34">
        <f t="shared" si="0"/>
        <v>310025636.24000001</v>
      </c>
      <c r="G10" s="34">
        <f t="shared" si="0"/>
        <v>304015402.81</v>
      </c>
      <c r="H10" s="34">
        <f t="shared" si="0"/>
        <v>16042117.800000012</v>
      </c>
    </row>
    <row r="12" spans="1:8" x14ac:dyDescent="0.2">
      <c r="A12" s="1" t="s">
        <v>126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61"/>
  <sheetViews>
    <sheetView showGridLines="0" topLeftCell="A40" workbookViewId="0">
      <selection activeCell="A32" sqref="A32:J32"/>
    </sheetView>
  </sheetViews>
  <sheetFormatPr baseColWidth="10" defaultColWidth="12" defaultRowHeight="10.199999999999999" x14ac:dyDescent="0.2"/>
  <cols>
    <col min="1" max="1" width="1.28515625" style="1" customWidth="1"/>
    <col min="2" max="2" width="80.42578125" style="1" customWidth="1"/>
    <col min="3" max="8" width="18.28515625" style="1" customWidth="1"/>
    <col min="9" max="16384" width="12" style="1"/>
  </cols>
  <sheetData>
    <row r="1" spans="1:8" ht="45" customHeight="1" x14ac:dyDescent="0.2">
      <c r="A1" s="36" t="s">
        <v>157</v>
      </c>
      <c r="B1" s="37"/>
      <c r="C1" s="37"/>
      <c r="D1" s="37"/>
      <c r="E1" s="37"/>
      <c r="F1" s="37"/>
      <c r="G1" s="37"/>
      <c r="H1" s="38"/>
    </row>
    <row r="2" spans="1:8" x14ac:dyDescent="0.2">
      <c r="A2" s="41" t="s">
        <v>52</v>
      </c>
      <c r="B2" s="42"/>
      <c r="C2" s="36" t="s">
        <v>58</v>
      </c>
      <c r="D2" s="37"/>
      <c r="E2" s="37"/>
      <c r="F2" s="37"/>
      <c r="G2" s="38"/>
      <c r="H2" s="39" t="s">
        <v>57</v>
      </c>
    </row>
    <row r="3" spans="1:8" ht="24.9" customHeight="1" x14ac:dyDescent="0.2">
      <c r="A3" s="43"/>
      <c r="B3" s="44"/>
      <c r="C3" s="6" t="s">
        <v>53</v>
      </c>
      <c r="D3" s="6" t="s">
        <v>123</v>
      </c>
      <c r="E3" s="6" t="s">
        <v>54</v>
      </c>
      <c r="F3" s="6" t="s">
        <v>55</v>
      </c>
      <c r="G3" s="6" t="s">
        <v>56</v>
      </c>
      <c r="H3" s="40"/>
    </row>
    <row r="4" spans="1:8" x14ac:dyDescent="0.2">
      <c r="A4" s="45"/>
      <c r="B4" s="46"/>
      <c r="C4" s="7">
        <v>1</v>
      </c>
      <c r="D4" s="7">
        <v>2</v>
      </c>
      <c r="E4" s="7" t="s">
        <v>124</v>
      </c>
      <c r="F4" s="7">
        <v>4</v>
      </c>
      <c r="G4" s="7">
        <v>5</v>
      </c>
      <c r="H4" s="7" t="s">
        <v>125</v>
      </c>
    </row>
    <row r="5" spans="1:8" x14ac:dyDescent="0.2">
      <c r="A5" s="16"/>
      <c r="B5" s="14"/>
      <c r="C5" s="18"/>
      <c r="D5" s="18"/>
      <c r="E5" s="18"/>
      <c r="F5" s="18"/>
      <c r="G5" s="18"/>
      <c r="H5" s="18"/>
    </row>
    <row r="6" spans="1:8" x14ac:dyDescent="0.2">
      <c r="A6" s="2"/>
      <c r="B6" s="13" t="s">
        <v>131</v>
      </c>
      <c r="C6" s="10">
        <v>1137530.77</v>
      </c>
      <c r="D6" s="10">
        <v>-3.25</v>
      </c>
      <c r="E6" s="10">
        <f>C6+D6</f>
        <v>1137527.52</v>
      </c>
      <c r="F6" s="10">
        <v>1137527.52</v>
      </c>
      <c r="G6" s="10">
        <v>1137527.52</v>
      </c>
      <c r="H6" s="10">
        <f>E6-F6</f>
        <v>0</v>
      </c>
    </row>
    <row r="7" spans="1:8" x14ac:dyDescent="0.2">
      <c r="A7" s="2"/>
      <c r="B7" s="13" t="s">
        <v>132</v>
      </c>
      <c r="C7" s="10">
        <v>31753049.809999999</v>
      </c>
      <c r="D7" s="10">
        <v>14503478.57</v>
      </c>
      <c r="E7" s="10">
        <f t="shared" ref="E7:E12" si="0">C7+D7</f>
        <v>46256528.379999995</v>
      </c>
      <c r="F7" s="10">
        <v>45893207.82</v>
      </c>
      <c r="G7" s="10">
        <v>45231456.869999997</v>
      </c>
      <c r="H7" s="10">
        <f t="shared" ref="H7:H12" si="1">E7-F7</f>
        <v>363320.55999999493</v>
      </c>
    </row>
    <row r="8" spans="1:8" x14ac:dyDescent="0.2">
      <c r="A8" s="2"/>
      <c r="B8" s="13" t="s">
        <v>133</v>
      </c>
      <c r="C8" s="10">
        <v>7186482.2199999997</v>
      </c>
      <c r="D8" s="10">
        <v>340754.29</v>
      </c>
      <c r="E8" s="10">
        <f t="shared" si="0"/>
        <v>7527236.5099999998</v>
      </c>
      <c r="F8" s="10">
        <v>7292454.3099999996</v>
      </c>
      <c r="G8" s="10">
        <v>7255954.3099999996</v>
      </c>
      <c r="H8" s="10">
        <f t="shared" si="1"/>
        <v>234782.20000000019</v>
      </c>
    </row>
    <row r="9" spans="1:8" x14ac:dyDescent="0.2">
      <c r="A9" s="2"/>
      <c r="B9" s="13" t="s">
        <v>134</v>
      </c>
      <c r="C9" s="10">
        <v>6901961.8300000001</v>
      </c>
      <c r="D9" s="10">
        <v>-244040.45</v>
      </c>
      <c r="E9" s="10">
        <f t="shared" si="0"/>
        <v>6657921.3799999999</v>
      </c>
      <c r="F9" s="10">
        <v>6657536.2699999996</v>
      </c>
      <c r="G9" s="10">
        <v>6651185.9000000004</v>
      </c>
      <c r="H9" s="10">
        <f t="shared" si="1"/>
        <v>385.11000000033528</v>
      </c>
    </row>
    <row r="10" spans="1:8" x14ac:dyDescent="0.2">
      <c r="A10" s="2"/>
      <c r="B10" s="13" t="s">
        <v>135</v>
      </c>
      <c r="C10" s="10">
        <v>8396685.1300000008</v>
      </c>
      <c r="D10" s="10">
        <v>2733956.41</v>
      </c>
      <c r="E10" s="10">
        <f t="shared" si="0"/>
        <v>11130641.540000001</v>
      </c>
      <c r="F10" s="10">
        <v>7852596.3300000001</v>
      </c>
      <c r="G10" s="10">
        <v>7962559.5199999996</v>
      </c>
      <c r="H10" s="10">
        <f t="shared" si="1"/>
        <v>3278045.2100000009</v>
      </c>
    </row>
    <row r="11" spans="1:8" x14ac:dyDescent="0.2">
      <c r="A11" s="2"/>
      <c r="B11" s="13" t="s">
        <v>136</v>
      </c>
      <c r="C11" s="10">
        <v>22385980.27</v>
      </c>
      <c r="D11" s="10">
        <v>-467645.96</v>
      </c>
      <c r="E11" s="10">
        <f t="shared" si="0"/>
        <v>21918334.309999999</v>
      </c>
      <c r="F11" s="10">
        <v>21661841.719999999</v>
      </c>
      <c r="G11" s="10">
        <v>21622523.120000001</v>
      </c>
      <c r="H11" s="10">
        <f t="shared" si="1"/>
        <v>256492.58999999985</v>
      </c>
    </row>
    <row r="12" spans="1:8" x14ac:dyDescent="0.2">
      <c r="A12" s="2"/>
      <c r="B12" s="13" t="s">
        <v>137</v>
      </c>
      <c r="C12" s="10">
        <v>10373645.880000001</v>
      </c>
      <c r="D12" s="10">
        <v>-26619.05</v>
      </c>
      <c r="E12" s="10">
        <f t="shared" si="0"/>
        <v>10347026.83</v>
      </c>
      <c r="F12" s="10">
        <v>10347026.83</v>
      </c>
      <c r="G12" s="10">
        <v>9987026.8300000001</v>
      </c>
      <c r="H12" s="10">
        <f t="shared" si="1"/>
        <v>0</v>
      </c>
    </row>
    <row r="13" spans="1:8" x14ac:dyDescent="0.2">
      <c r="A13" s="2"/>
      <c r="B13" s="13" t="s">
        <v>137</v>
      </c>
      <c r="C13" s="10">
        <v>1109788.22</v>
      </c>
      <c r="D13" s="10">
        <v>731863.38</v>
      </c>
      <c r="E13" s="10">
        <f t="shared" ref="E13" si="2">C13+D13</f>
        <v>1841651.6</v>
      </c>
      <c r="F13" s="10">
        <v>1792851.6</v>
      </c>
      <c r="G13" s="10">
        <v>1762851.6</v>
      </c>
      <c r="H13" s="10">
        <f t="shared" ref="H13" si="3">E13-F13</f>
        <v>48800</v>
      </c>
    </row>
    <row r="14" spans="1:8" x14ac:dyDescent="0.2">
      <c r="A14" s="2"/>
      <c r="B14" s="13" t="s">
        <v>138</v>
      </c>
      <c r="C14" s="10">
        <v>1894929.04</v>
      </c>
      <c r="D14" s="10">
        <v>137041</v>
      </c>
      <c r="E14" s="10">
        <f t="shared" ref="E14" si="4">C14+D14</f>
        <v>2031970.04</v>
      </c>
      <c r="F14" s="10">
        <v>2031970.04</v>
      </c>
      <c r="G14" s="10">
        <v>2031970.04</v>
      </c>
      <c r="H14" s="10">
        <f t="shared" ref="H14" si="5">E14-F14</f>
        <v>0</v>
      </c>
    </row>
    <row r="15" spans="1:8" x14ac:dyDescent="0.2">
      <c r="A15" s="2"/>
      <c r="B15" s="13" t="s">
        <v>139</v>
      </c>
      <c r="C15" s="10">
        <v>764632.91</v>
      </c>
      <c r="D15" s="10">
        <v>-90301.7</v>
      </c>
      <c r="E15" s="10">
        <f t="shared" ref="E15" si="6">C15+D15</f>
        <v>674331.21000000008</v>
      </c>
      <c r="F15" s="10">
        <v>674331.21</v>
      </c>
      <c r="G15" s="10">
        <v>674331.21</v>
      </c>
      <c r="H15" s="10">
        <f t="shared" ref="H15" si="7">E15-F15</f>
        <v>0</v>
      </c>
    </row>
    <row r="16" spans="1:8" x14ac:dyDescent="0.2">
      <c r="A16" s="2"/>
      <c r="B16" s="13" t="s">
        <v>140</v>
      </c>
      <c r="C16" s="10">
        <v>32543494.719999999</v>
      </c>
      <c r="D16" s="10">
        <v>9339016.8100000005</v>
      </c>
      <c r="E16" s="10">
        <f t="shared" ref="E16" si="8">C16+D16</f>
        <v>41882511.530000001</v>
      </c>
      <c r="F16" s="10">
        <v>41831306.909999996</v>
      </c>
      <c r="G16" s="10">
        <v>39426507.780000001</v>
      </c>
      <c r="H16" s="10">
        <f t="shared" ref="H16" si="9">E16-F16</f>
        <v>51204.620000004768</v>
      </c>
    </row>
    <row r="17" spans="1:8" x14ac:dyDescent="0.2">
      <c r="A17" s="2"/>
      <c r="B17" s="13" t="s">
        <v>141</v>
      </c>
      <c r="C17" s="10">
        <v>2071151.78</v>
      </c>
      <c r="D17" s="10">
        <v>-243871.83</v>
      </c>
      <c r="E17" s="10">
        <f t="shared" ref="E17" si="10">C17+D17</f>
        <v>1827279.95</v>
      </c>
      <c r="F17" s="10">
        <v>1827279.95</v>
      </c>
      <c r="G17" s="10">
        <v>1827279.95</v>
      </c>
      <c r="H17" s="10">
        <f t="shared" ref="H17" si="11">E17-F17</f>
        <v>0</v>
      </c>
    </row>
    <row r="18" spans="1:8" x14ac:dyDescent="0.2">
      <c r="A18" s="2"/>
      <c r="B18" s="13" t="s">
        <v>142</v>
      </c>
      <c r="C18" s="10">
        <v>31227433.989999998</v>
      </c>
      <c r="D18" s="10">
        <v>-1048686.51</v>
      </c>
      <c r="E18" s="10">
        <f t="shared" ref="E18" si="12">C18+D18</f>
        <v>30178747.479999997</v>
      </c>
      <c r="F18" s="10">
        <v>30166328.57</v>
      </c>
      <c r="G18" s="10">
        <v>29909717.890000001</v>
      </c>
      <c r="H18" s="10">
        <f t="shared" ref="H18" si="13">E18-F18</f>
        <v>12418.909999996424</v>
      </c>
    </row>
    <row r="19" spans="1:8" x14ac:dyDescent="0.2">
      <c r="A19" s="2"/>
      <c r="B19" s="13" t="s">
        <v>143</v>
      </c>
      <c r="C19" s="10">
        <v>5400935.0700000003</v>
      </c>
      <c r="D19" s="10">
        <v>-150843.26</v>
      </c>
      <c r="E19" s="10">
        <f t="shared" ref="E19" si="14">C19+D19</f>
        <v>5250091.8100000005</v>
      </c>
      <c r="F19" s="10">
        <v>5249291.3499999996</v>
      </c>
      <c r="G19" s="10">
        <v>5148027.0599999996</v>
      </c>
      <c r="H19" s="10">
        <f t="shared" ref="H19" si="15">E19-F19</f>
        <v>800.46000000089407</v>
      </c>
    </row>
    <row r="20" spans="1:8" x14ac:dyDescent="0.2">
      <c r="A20" s="2"/>
      <c r="B20" s="13" t="s">
        <v>144</v>
      </c>
      <c r="C20" s="10">
        <v>96368091.060000002</v>
      </c>
      <c r="D20" s="10">
        <v>2613326.04</v>
      </c>
      <c r="E20" s="10">
        <f t="shared" ref="E20" si="16">C20+D20</f>
        <v>98981417.100000009</v>
      </c>
      <c r="F20" s="10">
        <v>90454370.030000001</v>
      </c>
      <c r="G20" s="10">
        <v>88453244.200000003</v>
      </c>
      <c r="H20" s="10">
        <f t="shared" ref="H20" si="17">E20-F20</f>
        <v>8527047.0700000077</v>
      </c>
    </row>
    <row r="21" spans="1:8" x14ac:dyDescent="0.2">
      <c r="A21" s="2"/>
      <c r="B21" s="13" t="s">
        <v>145</v>
      </c>
      <c r="C21" s="10">
        <v>2442440.42</v>
      </c>
      <c r="D21" s="10">
        <v>2987169.94</v>
      </c>
      <c r="E21" s="10">
        <f t="shared" ref="E21" si="18">C21+D21</f>
        <v>5429610.3599999994</v>
      </c>
      <c r="F21" s="10">
        <v>2537022.63</v>
      </c>
      <c r="G21" s="10">
        <v>2532486.37</v>
      </c>
      <c r="H21" s="10">
        <f t="shared" ref="H21" si="19">E21-F21</f>
        <v>2892587.7299999995</v>
      </c>
    </row>
    <row r="22" spans="1:8" x14ac:dyDescent="0.2">
      <c r="A22" s="2"/>
      <c r="B22" s="13" t="s">
        <v>146</v>
      </c>
      <c r="C22" s="10">
        <v>526455.29</v>
      </c>
      <c r="D22" s="10">
        <v>157760.64000000001</v>
      </c>
      <c r="E22" s="10">
        <f t="shared" ref="E22" si="20">C22+D22</f>
        <v>684215.93</v>
      </c>
      <c r="F22" s="10">
        <v>684215.93</v>
      </c>
      <c r="G22" s="10">
        <v>684215.93</v>
      </c>
      <c r="H22" s="10">
        <f t="shared" ref="H22" si="21">E22-F22</f>
        <v>0</v>
      </c>
    </row>
    <row r="23" spans="1:8" x14ac:dyDescent="0.2">
      <c r="A23" s="2"/>
      <c r="B23" s="13" t="s">
        <v>147</v>
      </c>
      <c r="C23" s="10">
        <v>242884.21</v>
      </c>
      <c r="D23" s="10">
        <v>28165.88</v>
      </c>
      <c r="E23" s="10">
        <f t="shared" ref="E23" si="22">C23+D23</f>
        <v>271050.08999999997</v>
      </c>
      <c r="F23" s="10">
        <v>271050.09000000003</v>
      </c>
      <c r="G23" s="10">
        <v>271050.09000000003</v>
      </c>
      <c r="H23" s="10">
        <f t="shared" ref="H23" si="23">E23-F23</f>
        <v>0</v>
      </c>
    </row>
    <row r="24" spans="1:8" x14ac:dyDescent="0.2">
      <c r="A24" s="2"/>
      <c r="B24" s="13" t="s">
        <v>148</v>
      </c>
      <c r="C24" s="10">
        <v>10668936</v>
      </c>
      <c r="D24" s="10">
        <v>356111</v>
      </c>
      <c r="E24" s="10">
        <f t="shared" ref="E24" si="24">C24+D24</f>
        <v>11025047</v>
      </c>
      <c r="F24" s="10">
        <v>11025047</v>
      </c>
      <c r="G24" s="10">
        <v>11025047</v>
      </c>
      <c r="H24" s="10">
        <f t="shared" ref="H24" si="25">E24-F24</f>
        <v>0</v>
      </c>
    </row>
    <row r="25" spans="1:8" x14ac:dyDescent="0.2">
      <c r="A25" s="2"/>
      <c r="B25" s="13" t="s">
        <v>149</v>
      </c>
      <c r="C25" s="10">
        <v>6004220.5199999996</v>
      </c>
      <c r="D25" s="10">
        <v>-11785.44</v>
      </c>
      <c r="E25" s="10">
        <f t="shared" ref="E25" si="26">C25+D25</f>
        <v>5992435.0799999991</v>
      </c>
      <c r="F25" s="10">
        <v>5979241.6399999997</v>
      </c>
      <c r="G25" s="10">
        <v>5933777.5700000003</v>
      </c>
      <c r="H25" s="10">
        <f t="shared" ref="H25" si="27">E25-F25</f>
        <v>13193.439999999478</v>
      </c>
    </row>
    <row r="26" spans="1:8" x14ac:dyDescent="0.2">
      <c r="A26" s="2"/>
      <c r="B26" s="13" t="s">
        <v>150</v>
      </c>
      <c r="C26" s="10">
        <v>4949629.84</v>
      </c>
      <c r="D26" s="10">
        <v>2138742.36</v>
      </c>
      <c r="E26" s="10">
        <f t="shared" ref="E26" si="28">C26+D26</f>
        <v>7088372.1999999993</v>
      </c>
      <c r="F26" s="10">
        <v>6898056.5</v>
      </c>
      <c r="G26" s="10">
        <v>6765608.4199999999</v>
      </c>
      <c r="H26" s="10">
        <f t="shared" ref="H26" si="29">E26-F26</f>
        <v>190315.69999999925</v>
      </c>
    </row>
    <row r="27" spans="1:8" x14ac:dyDescent="0.2">
      <c r="A27" s="2"/>
      <c r="B27" s="13" t="s">
        <v>151</v>
      </c>
      <c r="C27" s="10">
        <v>2317053.27</v>
      </c>
      <c r="D27" s="10">
        <v>661148.29</v>
      </c>
      <c r="E27" s="10">
        <f t="shared" ref="E27" si="30">C27+D27</f>
        <v>2978201.56</v>
      </c>
      <c r="F27" s="10">
        <v>2925616.87</v>
      </c>
      <c r="G27" s="10">
        <v>2924766.87</v>
      </c>
      <c r="H27" s="10">
        <f t="shared" ref="H27" si="31">E27-F27</f>
        <v>52584.689999999944</v>
      </c>
    </row>
    <row r="28" spans="1:8" x14ac:dyDescent="0.2">
      <c r="A28" s="2"/>
      <c r="B28" s="13" t="s">
        <v>152</v>
      </c>
      <c r="C28" s="10">
        <v>456164.23</v>
      </c>
      <c r="D28" s="10">
        <v>-74126.31</v>
      </c>
      <c r="E28" s="10">
        <f t="shared" ref="E28" si="32">C28+D28</f>
        <v>382037.92</v>
      </c>
      <c r="F28" s="10">
        <v>382037.92</v>
      </c>
      <c r="G28" s="10">
        <v>382037.92</v>
      </c>
      <c r="H28" s="10">
        <f t="shared" ref="H28" si="33">E28-F28</f>
        <v>0</v>
      </c>
    </row>
    <row r="29" spans="1:8" x14ac:dyDescent="0.2">
      <c r="A29" s="2"/>
      <c r="B29" s="13" t="s">
        <v>153</v>
      </c>
      <c r="C29" s="10">
        <v>2241572.13</v>
      </c>
      <c r="D29" s="10">
        <v>181646.81</v>
      </c>
      <c r="E29" s="10">
        <f t="shared" ref="E29" si="34">C29+D29</f>
        <v>2423218.94</v>
      </c>
      <c r="F29" s="10">
        <v>2303289.4300000002</v>
      </c>
      <c r="G29" s="10">
        <v>2299111.0699999998</v>
      </c>
      <c r="H29" s="10">
        <f t="shared" ref="H29" si="35">E29-F29</f>
        <v>119929.50999999978</v>
      </c>
    </row>
    <row r="30" spans="1:8" x14ac:dyDescent="0.2">
      <c r="A30" s="2"/>
      <c r="B30" s="13" t="s">
        <v>154</v>
      </c>
      <c r="C30" s="10">
        <v>439052.18</v>
      </c>
      <c r="D30" s="10">
        <v>-61233.43</v>
      </c>
      <c r="E30" s="10">
        <f t="shared" ref="E30" si="36">C30+D30</f>
        <v>377818.75</v>
      </c>
      <c r="F30" s="10">
        <v>377818.75</v>
      </c>
      <c r="G30" s="10">
        <v>377818.75</v>
      </c>
      <c r="H30" s="10">
        <f t="shared" ref="H30" si="37">E30-F30</f>
        <v>0</v>
      </c>
    </row>
    <row r="31" spans="1:8" x14ac:dyDescent="0.2">
      <c r="A31" s="2"/>
      <c r="B31" s="13" t="s">
        <v>155</v>
      </c>
      <c r="C31" s="10">
        <v>1802943.45</v>
      </c>
      <c r="D31" s="10">
        <v>-30414.43</v>
      </c>
      <c r="E31" s="10">
        <f t="shared" ref="E31" si="38">C31+D31</f>
        <v>1772529.02</v>
      </c>
      <c r="F31" s="10">
        <v>1772319.02</v>
      </c>
      <c r="G31" s="10">
        <v>1737319.02</v>
      </c>
      <c r="H31" s="10">
        <f t="shared" ref="H31" si="39">E31-F31</f>
        <v>210</v>
      </c>
    </row>
    <row r="32" spans="1:8" x14ac:dyDescent="0.2">
      <c r="A32" s="2"/>
      <c r="B32" s="13" t="s">
        <v>156</v>
      </c>
      <c r="C32" s="10">
        <v>0</v>
      </c>
      <c r="D32" s="10">
        <v>0</v>
      </c>
      <c r="E32" s="10">
        <f t="shared" ref="E32" si="40">C32+D32</f>
        <v>0</v>
      </c>
      <c r="F32" s="10">
        <v>0</v>
      </c>
      <c r="G32" s="10">
        <v>0</v>
      </c>
      <c r="H32" s="10">
        <f t="shared" ref="H32" si="41">E32-F32</f>
        <v>0</v>
      </c>
    </row>
    <row r="33" spans="1:8" x14ac:dyDescent="0.2">
      <c r="A33" s="2"/>
      <c r="B33" s="13"/>
      <c r="C33" s="10"/>
      <c r="D33" s="10"/>
      <c r="E33" s="10"/>
      <c r="F33" s="10"/>
      <c r="G33" s="10"/>
      <c r="H33" s="10"/>
    </row>
    <row r="34" spans="1:8" x14ac:dyDescent="0.2">
      <c r="A34" s="15"/>
      <c r="B34" s="28" t="s">
        <v>51</v>
      </c>
      <c r="C34" s="35">
        <f t="shared" ref="C34:H34" si="42">SUM(C6:C33)</f>
        <v>291607144.23999995</v>
      </c>
      <c r="D34" s="35">
        <f t="shared" si="42"/>
        <v>34460609.799999997</v>
      </c>
      <c r="E34" s="35">
        <f t="shared" si="42"/>
        <v>326067754.03999996</v>
      </c>
      <c r="F34" s="35">
        <f t="shared" si="42"/>
        <v>310025636.23999995</v>
      </c>
      <c r="G34" s="35">
        <f t="shared" si="42"/>
        <v>304015402.80999994</v>
      </c>
      <c r="H34" s="35">
        <f t="shared" si="42"/>
        <v>16042117.800000003</v>
      </c>
    </row>
    <row r="37" spans="1:8" ht="45" customHeight="1" x14ac:dyDescent="0.2">
      <c r="A37" s="36" t="s">
        <v>158</v>
      </c>
      <c r="B37" s="37"/>
      <c r="C37" s="37"/>
      <c r="D37" s="37"/>
      <c r="E37" s="37"/>
      <c r="F37" s="37"/>
      <c r="G37" s="37"/>
      <c r="H37" s="38"/>
    </row>
    <row r="38" spans="1:8" x14ac:dyDescent="0.2">
      <c r="A38" s="41" t="s">
        <v>52</v>
      </c>
      <c r="B38" s="42"/>
      <c r="C38" s="36" t="s">
        <v>58</v>
      </c>
      <c r="D38" s="37"/>
      <c r="E38" s="37"/>
      <c r="F38" s="37"/>
      <c r="G38" s="38"/>
      <c r="H38" s="39" t="s">
        <v>57</v>
      </c>
    </row>
    <row r="39" spans="1:8" ht="20.399999999999999" x14ac:dyDescent="0.2">
      <c r="A39" s="43"/>
      <c r="B39" s="44"/>
      <c r="C39" s="6" t="s">
        <v>53</v>
      </c>
      <c r="D39" s="6" t="s">
        <v>123</v>
      </c>
      <c r="E39" s="6" t="s">
        <v>54</v>
      </c>
      <c r="F39" s="6" t="s">
        <v>55</v>
      </c>
      <c r="G39" s="6" t="s">
        <v>56</v>
      </c>
      <c r="H39" s="40"/>
    </row>
    <row r="40" spans="1:8" x14ac:dyDescent="0.2">
      <c r="A40" s="45"/>
      <c r="B40" s="46"/>
      <c r="C40" s="7">
        <v>1</v>
      </c>
      <c r="D40" s="7">
        <v>2</v>
      </c>
      <c r="E40" s="7" t="s">
        <v>124</v>
      </c>
      <c r="F40" s="7">
        <v>4</v>
      </c>
      <c r="G40" s="7">
        <v>5</v>
      </c>
      <c r="H40" s="7" t="s">
        <v>125</v>
      </c>
    </row>
    <row r="41" spans="1:8" x14ac:dyDescent="0.2">
      <c r="A41" s="2"/>
      <c r="B41" s="1" t="s">
        <v>8</v>
      </c>
      <c r="C41" s="10">
        <v>0</v>
      </c>
      <c r="D41" s="10">
        <v>0</v>
      </c>
      <c r="E41" s="10">
        <f>C41+D41</f>
        <v>0</v>
      </c>
      <c r="F41" s="10">
        <v>0</v>
      </c>
      <c r="G41" s="10">
        <v>0</v>
      </c>
      <c r="H41" s="10">
        <f>E41-F41</f>
        <v>0</v>
      </c>
    </row>
    <row r="42" spans="1:8" x14ac:dyDescent="0.2">
      <c r="A42" s="2"/>
      <c r="B42" s="1" t="s">
        <v>9</v>
      </c>
      <c r="C42" s="10">
        <v>0</v>
      </c>
      <c r="D42" s="10">
        <v>0</v>
      </c>
      <c r="E42" s="10">
        <f t="shared" ref="E42:E44" si="43">C42+D42</f>
        <v>0</v>
      </c>
      <c r="F42" s="10">
        <v>0</v>
      </c>
      <c r="G42" s="10">
        <v>0</v>
      </c>
      <c r="H42" s="10">
        <f t="shared" ref="H42:H44" si="44">E42-F42</f>
        <v>0</v>
      </c>
    </row>
    <row r="43" spans="1:8" x14ac:dyDescent="0.2">
      <c r="A43" s="2"/>
      <c r="B43" s="1" t="s">
        <v>10</v>
      </c>
      <c r="C43" s="10">
        <v>0</v>
      </c>
      <c r="D43" s="10">
        <v>0</v>
      </c>
      <c r="E43" s="10">
        <f t="shared" si="43"/>
        <v>0</v>
      </c>
      <c r="F43" s="10">
        <v>0</v>
      </c>
      <c r="G43" s="10">
        <v>0</v>
      </c>
      <c r="H43" s="10">
        <f t="shared" si="44"/>
        <v>0</v>
      </c>
    </row>
    <row r="44" spans="1:8" x14ac:dyDescent="0.2">
      <c r="A44" s="2"/>
      <c r="B44" s="1" t="s">
        <v>127</v>
      </c>
      <c r="C44" s="10">
        <v>0</v>
      </c>
      <c r="D44" s="10">
        <v>0</v>
      </c>
      <c r="E44" s="10">
        <f t="shared" si="43"/>
        <v>0</v>
      </c>
      <c r="F44" s="10">
        <v>0</v>
      </c>
      <c r="G44" s="10">
        <v>0</v>
      </c>
      <c r="H44" s="10">
        <f t="shared" si="44"/>
        <v>0</v>
      </c>
    </row>
    <row r="45" spans="1:8" x14ac:dyDescent="0.2">
      <c r="A45" s="15"/>
      <c r="B45" s="28" t="s">
        <v>51</v>
      </c>
      <c r="C45" s="35">
        <f t="shared" ref="C45:H45" si="45">SUM(C41:C44)</f>
        <v>0</v>
      </c>
      <c r="D45" s="35">
        <f t="shared" si="45"/>
        <v>0</v>
      </c>
      <c r="E45" s="35">
        <f t="shared" si="45"/>
        <v>0</v>
      </c>
      <c r="F45" s="35">
        <f t="shared" si="45"/>
        <v>0</v>
      </c>
      <c r="G45" s="35">
        <f t="shared" si="45"/>
        <v>0</v>
      </c>
      <c r="H45" s="35">
        <f t="shared" si="45"/>
        <v>0</v>
      </c>
    </row>
    <row r="48" spans="1:8" ht="45" customHeight="1" x14ac:dyDescent="0.2">
      <c r="A48" s="36" t="s">
        <v>159</v>
      </c>
      <c r="B48" s="37"/>
      <c r="C48" s="37"/>
      <c r="D48" s="37"/>
      <c r="E48" s="37"/>
      <c r="F48" s="37"/>
      <c r="G48" s="37"/>
      <c r="H48" s="38"/>
    </row>
    <row r="49" spans="1:8" x14ac:dyDescent="0.2">
      <c r="A49" s="41" t="s">
        <v>52</v>
      </c>
      <c r="B49" s="42"/>
      <c r="C49" s="36" t="s">
        <v>58</v>
      </c>
      <c r="D49" s="37"/>
      <c r="E49" s="37"/>
      <c r="F49" s="37"/>
      <c r="G49" s="38"/>
      <c r="H49" s="39" t="s">
        <v>57</v>
      </c>
    </row>
    <row r="50" spans="1:8" ht="20.399999999999999" x14ac:dyDescent="0.2">
      <c r="A50" s="43"/>
      <c r="B50" s="44"/>
      <c r="C50" s="6" t="s">
        <v>53</v>
      </c>
      <c r="D50" s="6" t="s">
        <v>123</v>
      </c>
      <c r="E50" s="6" t="s">
        <v>54</v>
      </c>
      <c r="F50" s="6" t="s">
        <v>55</v>
      </c>
      <c r="G50" s="6" t="s">
        <v>56</v>
      </c>
      <c r="H50" s="40"/>
    </row>
    <row r="51" spans="1:8" x14ac:dyDescent="0.2">
      <c r="A51" s="45"/>
      <c r="B51" s="46"/>
      <c r="C51" s="7">
        <v>1</v>
      </c>
      <c r="D51" s="7">
        <v>2</v>
      </c>
      <c r="E51" s="7" t="s">
        <v>124</v>
      </c>
      <c r="F51" s="7">
        <v>4</v>
      </c>
      <c r="G51" s="7">
        <v>5</v>
      </c>
      <c r="H51" s="7" t="s">
        <v>125</v>
      </c>
    </row>
    <row r="52" spans="1:8" x14ac:dyDescent="0.2">
      <c r="A52" s="2"/>
      <c r="B52" s="17" t="s">
        <v>12</v>
      </c>
      <c r="C52" s="10">
        <v>10135000</v>
      </c>
      <c r="D52" s="10">
        <v>0</v>
      </c>
      <c r="E52" s="10">
        <f t="shared" ref="E52:E58" si="46">C52+D52</f>
        <v>10135000</v>
      </c>
      <c r="F52" s="10">
        <v>10135000</v>
      </c>
      <c r="G52" s="10">
        <v>9775000</v>
      </c>
      <c r="H52" s="10">
        <f t="shared" ref="H52:H58" si="47">E52-F52</f>
        <v>0</v>
      </c>
    </row>
    <row r="53" spans="1:8" x14ac:dyDescent="0.2">
      <c r="A53" s="2"/>
      <c r="B53" s="17" t="s">
        <v>11</v>
      </c>
      <c r="C53" s="10">
        <v>0</v>
      </c>
      <c r="D53" s="10">
        <v>0</v>
      </c>
      <c r="E53" s="10">
        <f t="shared" si="46"/>
        <v>0</v>
      </c>
      <c r="F53" s="10">
        <v>0</v>
      </c>
      <c r="G53" s="10">
        <v>0</v>
      </c>
      <c r="H53" s="10">
        <f t="shared" si="47"/>
        <v>0</v>
      </c>
    </row>
    <row r="54" spans="1:8" x14ac:dyDescent="0.2">
      <c r="A54" s="2"/>
      <c r="B54" s="17" t="s">
        <v>13</v>
      </c>
      <c r="C54" s="10">
        <v>0</v>
      </c>
      <c r="D54" s="10">
        <v>0</v>
      </c>
      <c r="E54" s="10">
        <f t="shared" si="46"/>
        <v>0</v>
      </c>
      <c r="F54" s="10">
        <v>0</v>
      </c>
      <c r="G54" s="10">
        <v>0</v>
      </c>
      <c r="H54" s="10">
        <f t="shared" si="47"/>
        <v>0</v>
      </c>
    </row>
    <row r="55" spans="1:8" x14ac:dyDescent="0.2">
      <c r="A55" s="2"/>
      <c r="B55" s="17" t="s">
        <v>25</v>
      </c>
      <c r="C55" s="10">
        <v>0</v>
      </c>
      <c r="D55" s="10">
        <v>0</v>
      </c>
      <c r="E55" s="10">
        <f t="shared" si="46"/>
        <v>0</v>
      </c>
      <c r="F55" s="10">
        <v>0</v>
      </c>
      <c r="G55" s="10">
        <v>0</v>
      </c>
      <c r="H55" s="10">
        <f t="shared" si="47"/>
        <v>0</v>
      </c>
    </row>
    <row r="56" spans="1:8" ht="11.25" customHeight="1" x14ac:dyDescent="0.2">
      <c r="A56" s="2"/>
      <c r="B56" s="17" t="s">
        <v>26</v>
      </c>
      <c r="C56" s="10">
        <v>0</v>
      </c>
      <c r="D56" s="10">
        <v>0</v>
      </c>
      <c r="E56" s="10">
        <f t="shared" si="46"/>
        <v>0</v>
      </c>
      <c r="F56" s="10">
        <v>0</v>
      </c>
      <c r="G56" s="10">
        <v>0</v>
      </c>
      <c r="H56" s="10">
        <f t="shared" si="47"/>
        <v>0</v>
      </c>
    </row>
    <row r="57" spans="1:8" x14ac:dyDescent="0.2">
      <c r="A57" s="2"/>
      <c r="B57" s="17" t="s">
        <v>33</v>
      </c>
      <c r="C57" s="10">
        <v>0</v>
      </c>
      <c r="D57" s="10">
        <v>0</v>
      </c>
      <c r="E57" s="10">
        <f t="shared" si="46"/>
        <v>0</v>
      </c>
      <c r="F57" s="10">
        <v>0</v>
      </c>
      <c r="G57" s="10">
        <v>0</v>
      </c>
      <c r="H57" s="10">
        <f t="shared" si="47"/>
        <v>0</v>
      </c>
    </row>
    <row r="58" spans="1:8" x14ac:dyDescent="0.2">
      <c r="A58" s="2"/>
      <c r="B58" s="17" t="s">
        <v>14</v>
      </c>
      <c r="C58" s="10">
        <v>0</v>
      </c>
      <c r="D58" s="10">
        <v>0</v>
      </c>
      <c r="E58" s="10">
        <f t="shared" si="46"/>
        <v>0</v>
      </c>
      <c r="F58" s="10">
        <v>0</v>
      </c>
      <c r="G58" s="10">
        <v>0</v>
      </c>
      <c r="H58" s="10">
        <f t="shared" si="47"/>
        <v>0</v>
      </c>
    </row>
    <row r="59" spans="1:8" x14ac:dyDescent="0.2">
      <c r="A59" s="15"/>
      <c r="B59" s="28" t="s">
        <v>51</v>
      </c>
      <c r="C59" s="35">
        <f t="shared" ref="C59:H59" si="48">SUM(C52:C58)</f>
        <v>10135000</v>
      </c>
      <c r="D59" s="35">
        <f t="shared" si="48"/>
        <v>0</v>
      </c>
      <c r="E59" s="35">
        <f t="shared" si="48"/>
        <v>10135000</v>
      </c>
      <c r="F59" s="35">
        <f t="shared" si="48"/>
        <v>10135000</v>
      </c>
      <c r="G59" s="35">
        <f t="shared" si="48"/>
        <v>9775000</v>
      </c>
      <c r="H59" s="35">
        <f t="shared" si="48"/>
        <v>0</v>
      </c>
    </row>
    <row r="61" spans="1:8" x14ac:dyDescent="0.2">
      <c r="A61" s="1" t="s">
        <v>126</v>
      </c>
    </row>
  </sheetData>
  <sheetProtection formatCells="0" formatColumns="0" formatRows="0" insertRows="0" deleteRows="0" autoFilter="0"/>
  <mergeCells count="12">
    <mergeCell ref="A48:H48"/>
    <mergeCell ref="A49:B51"/>
    <mergeCell ref="C49:G49"/>
    <mergeCell ref="H49:H50"/>
    <mergeCell ref="C38:G38"/>
    <mergeCell ref="H38:H39"/>
    <mergeCell ref="A1:H1"/>
    <mergeCell ref="A2:B4"/>
    <mergeCell ref="A37:H37"/>
    <mergeCell ref="A38:B40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9"/>
  <sheetViews>
    <sheetView showGridLines="0" workbookViewId="0">
      <selection activeCell="C5" sqref="C5:H37"/>
    </sheetView>
  </sheetViews>
  <sheetFormatPr baseColWidth="10" defaultColWidth="12" defaultRowHeight="10.199999999999999" x14ac:dyDescent="0.2"/>
  <cols>
    <col min="1" max="1" width="1.28515625" style="1" customWidth="1"/>
    <col min="2" max="2" width="79" style="1" customWidth="1"/>
    <col min="3" max="8" width="18.28515625" style="1" customWidth="1"/>
    <col min="9" max="16384" width="12" style="1"/>
  </cols>
  <sheetData>
    <row r="1" spans="1:8" ht="50.1" customHeight="1" x14ac:dyDescent="0.2">
      <c r="A1" s="36" t="s">
        <v>160</v>
      </c>
      <c r="B1" s="37"/>
      <c r="C1" s="37"/>
      <c r="D1" s="37"/>
      <c r="E1" s="37"/>
      <c r="F1" s="37"/>
      <c r="G1" s="37"/>
      <c r="H1" s="38"/>
    </row>
    <row r="2" spans="1:8" x14ac:dyDescent="0.2">
      <c r="A2" s="41" t="s">
        <v>52</v>
      </c>
      <c r="B2" s="42"/>
      <c r="C2" s="36" t="s">
        <v>58</v>
      </c>
      <c r="D2" s="37"/>
      <c r="E2" s="37"/>
      <c r="F2" s="37"/>
      <c r="G2" s="38"/>
      <c r="H2" s="39" t="s">
        <v>57</v>
      </c>
    </row>
    <row r="3" spans="1:8" ht="24.9" customHeight="1" x14ac:dyDescent="0.2">
      <c r="A3" s="43"/>
      <c r="B3" s="44"/>
      <c r="C3" s="6" t="s">
        <v>53</v>
      </c>
      <c r="D3" s="6" t="s">
        <v>123</v>
      </c>
      <c r="E3" s="6" t="s">
        <v>54</v>
      </c>
      <c r="F3" s="6" t="s">
        <v>55</v>
      </c>
      <c r="G3" s="6" t="s">
        <v>56</v>
      </c>
      <c r="H3" s="40"/>
    </row>
    <row r="4" spans="1:8" x14ac:dyDescent="0.2">
      <c r="A4" s="45"/>
      <c r="B4" s="46"/>
      <c r="C4" s="7">
        <v>1</v>
      </c>
      <c r="D4" s="7">
        <v>2</v>
      </c>
      <c r="E4" s="7" t="s">
        <v>124</v>
      </c>
      <c r="F4" s="7">
        <v>4</v>
      </c>
      <c r="G4" s="7">
        <v>5</v>
      </c>
      <c r="H4" s="7" t="s">
        <v>125</v>
      </c>
    </row>
    <row r="5" spans="1:8" x14ac:dyDescent="0.2">
      <c r="A5" s="21" t="s">
        <v>15</v>
      </c>
      <c r="B5" s="20"/>
      <c r="C5" s="32">
        <f t="shared" ref="C5:H5" si="0">SUM(C6:C13)</f>
        <v>99925573.440000013</v>
      </c>
      <c r="D5" s="32">
        <f t="shared" si="0"/>
        <v>13313091.829999998</v>
      </c>
      <c r="E5" s="32">
        <f t="shared" si="0"/>
        <v>113238665.27000003</v>
      </c>
      <c r="F5" s="32">
        <f t="shared" si="0"/>
        <v>112542880.63</v>
      </c>
      <c r="G5" s="32">
        <f t="shared" si="0"/>
        <v>110995209.49000001</v>
      </c>
      <c r="H5" s="32">
        <f t="shared" si="0"/>
        <v>695784.64000000805</v>
      </c>
    </row>
    <row r="6" spans="1:8" x14ac:dyDescent="0.2">
      <c r="A6" s="19"/>
      <c r="B6" s="22" t="s">
        <v>41</v>
      </c>
      <c r="C6" s="10">
        <v>8457849.4100000001</v>
      </c>
      <c r="D6" s="10">
        <v>366970.3</v>
      </c>
      <c r="E6" s="10">
        <f>C6+D6</f>
        <v>8824819.7100000009</v>
      </c>
      <c r="F6" s="10">
        <v>8590037.5099999998</v>
      </c>
      <c r="G6" s="10">
        <v>8553537.5099999998</v>
      </c>
      <c r="H6" s="10">
        <f>E6-F6</f>
        <v>234782.20000000112</v>
      </c>
    </row>
    <row r="7" spans="1:8" x14ac:dyDescent="0.2">
      <c r="A7" s="19"/>
      <c r="B7" s="22" t="s">
        <v>16</v>
      </c>
      <c r="C7" s="10">
        <v>379168.11</v>
      </c>
      <c r="D7" s="10">
        <v>-50400.94</v>
      </c>
      <c r="E7" s="10">
        <f t="shared" ref="E7:E13" si="1">C7+D7</f>
        <v>328767.17</v>
      </c>
      <c r="F7" s="10">
        <v>328767.17</v>
      </c>
      <c r="G7" s="10">
        <v>328767.17</v>
      </c>
      <c r="H7" s="10">
        <f t="shared" ref="H7:H13" si="2">E7-F7</f>
        <v>0</v>
      </c>
    </row>
    <row r="8" spans="1:8" x14ac:dyDescent="0.2">
      <c r="A8" s="19"/>
      <c r="B8" s="22" t="s">
        <v>128</v>
      </c>
      <c r="C8" s="10">
        <v>27233604.199999999</v>
      </c>
      <c r="D8" s="10">
        <v>14948867.119999999</v>
      </c>
      <c r="E8" s="10">
        <f t="shared" si="1"/>
        <v>42182471.32</v>
      </c>
      <c r="F8" s="10">
        <v>41836084.799999997</v>
      </c>
      <c r="G8" s="10">
        <v>41143664.109999999</v>
      </c>
      <c r="H8" s="10">
        <f t="shared" si="2"/>
        <v>346386.52000000328</v>
      </c>
    </row>
    <row r="9" spans="1:8" x14ac:dyDescent="0.2">
      <c r="A9" s="19"/>
      <c r="B9" s="22" t="s">
        <v>3</v>
      </c>
      <c r="C9" s="10">
        <v>3323306.27</v>
      </c>
      <c r="D9" s="10">
        <v>-97113.95</v>
      </c>
      <c r="E9" s="10">
        <f t="shared" si="1"/>
        <v>3226192.32</v>
      </c>
      <c r="F9" s="10">
        <v>3226192.31</v>
      </c>
      <c r="G9" s="10">
        <v>3226192.31</v>
      </c>
      <c r="H9" s="10">
        <f t="shared" si="2"/>
        <v>9.9999997764825821E-3</v>
      </c>
    </row>
    <row r="10" spans="1:8" x14ac:dyDescent="0.2">
      <c r="A10" s="19"/>
      <c r="B10" s="22" t="s">
        <v>22</v>
      </c>
      <c r="C10" s="10">
        <v>5920449.6600000001</v>
      </c>
      <c r="D10" s="10">
        <v>-784286.75</v>
      </c>
      <c r="E10" s="10">
        <f t="shared" si="1"/>
        <v>5136162.91</v>
      </c>
      <c r="F10" s="10">
        <v>5061910.41</v>
      </c>
      <c r="G10" s="10">
        <v>5022591.8099999996</v>
      </c>
      <c r="H10" s="10">
        <f t="shared" si="2"/>
        <v>74252.5</v>
      </c>
    </row>
    <row r="11" spans="1:8" x14ac:dyDescent="0.2">
      <c r="A11" s="19"/>
      <c r="B11" s="22" t="s">
        <v>17</v>
      </c>
      <c r="C11" s="10">
        <v>0</v>
      </c>
      <c r="D11" s="10">
        <v>0</v>
      </c>
      <c r="E11" s="10">
        <f t="shared" si="1"/>
        <v>0</v>
      </c>
      <c r="F11" s="10">
        <v>0</v>
      </c>
      <c r="G11" s="10">
        <v>0</v>
      </c>
      <c r="H11" s="10">
        <f t="shared" si="2"/>
        <v>0</v>
      </c>
    </row>
    <row r="12" spans="1:8" x14ac:dyDescent="0.2">
      <c r="A12" s="19"/>
      <c r="B12" s="22" t="s">
        <v>42</v>
      </c>
      <c r="C12" s="10">
        <v>38699520.840000004</v>
      </c>
      <c r="D12" s="10">
        <v>-1026174.98</v>
      </c>
      <c r="E12" s="10">
        <f t="shared" si="1"/>
        <v>37673345.860000007</v>
      </c>
      <c r="F12" s="10">
        <v>37660126.490000002</v>
      </c>
      <c r="G12" s="10">
        <v>36885024.899999999</v>
      </c>
      <c r="H12" s="10">
        <f t="shared" si="2"/>
        <v>13219.370000004768</v>
      </c>
    </row>
    <row r="13" spans="1:8" x14ac:dyDescent="0.2">
      <c r="A13" s="19"/>
      <c r="B13" s="22" t="s">
        <v>18</v>
      </c>
      <c r="C13" s="10">
        <v>15911674.949999999</v>
      </c>
      <c r="D13" s="10">
        <v>-44768.97</v>
      </c>
      <c r="E13" s="10">
        <f t="shared" si="1"/>
        <v>15866905.979999999</v>
      </c>
      <c r="F13" s="10">
        <v>15839761.939999999</v>
      </c>
      <c r="G13" s="10">
        <v>15835431.68</v>
      </c>
      <c r="H13" s="10">
        <f t="shared" si="2"/>
        <v>27144.039999999106</v>
      </c>
    </row>
    <row r="14" spans="1:8" x14ac:dyDescent="0.2">
      <c r="A14" s="21" t="s">
        <v>19</v>
      </c>
      <c r="B14" s="23"/>
      <c r="C14" s="32">
        <f t="shared" ref="C14:H14" si="3">SUM(C15:C21)</f>
        <v>166280334.89999998</v>
      </c>
      <c r="D14" s="32">
        <f t="shared" si="3"/>
        <v>18383199.280000001</v>
      </c>
      <c r="E14" s="32">
        <f t="shared" si="3"/>
        <v>184663534.18000004</v>
      </c>
      <c r="F14" s="32">
        <f t="shared" si="3"/>
        <v>169849760.00999999</v>
      </c>
      <c r="G14" s="32">
        <f t="shared" si="3"/>
        <v>165786493.69</v>
      </c>
      <c r="H14" s="32">
        <f t="shared" si="3"/>
        <v>14813774.170000011</v>
      </c>
    </row>
    <row r="15" spans="1:8" x14ac:dyDescent="0.2">
      <c r="A15" s="19"/>
      <c r="B15" s="22" t="s">
        <v>43</v>
      </c>
      <c r="C15" s="10">
        <v>3397305.38</v>
      </c>
      <c r="D15" s="10">
        <v>10430487.609999999</v>
      </c>
      <c r="E15" s="10">
        <f>C15+D15</f>
        <v>13827792.989999998</v>
      </c>
      <c r="F15" s="10">
        <v>10225398.93</v>
      </c>
      <c r="G15" s="10">
        <v>10220862.67</v>
      </c>
      <c r="H15" s="10">
        <f t="shared" ref="H15:H21" si="4">E15-F15</f>
        <v>3602394.0599999987</v>
      </c>
    </row>
    <row r="16" spans="1:8" x14ac:dyDescent="0.2">
      <c r="A16" s="19"/>
      <c r="B16" s="22" t="s">
        <v>27</v>
      </c>
      <c r="C16" s="10">
        <v>133849106.53</v>
      </c>
      <c r="D16" s="10">
        <v>6614382.0499999998</v>
      </c>
      <c r="E16" s="10">
        <f t="shared" ref="E16:E21" si="5">C16+D16</f>
        <v>140463488.58000001</v>
      </c>
      <c r="F16" s="10">
        <v>132703749.78</v>
      </c>
      <c r="G16" s="10">
        <v>128547687.37</v>
      </c>
      <c r="H16" s="10">
        <f t="shared" si="4"/>
        <v>7759738.8000000119</v>
      </c>
    </row>
    <row r="17" spans="1:8" x14ac:dyDescent="0.2">
      <c r="A17" s="19"/>
      <c r="B17" s="22" t="s">
        <v>20</v>
      </c>
      <c r="C17" s="10">
        <v>0</v>
      </c>
      <c r="D17" s="10">
        <v>0</v>
      </c>
      <c r="E17" s="10">
        <f t="shared" si="5"/>
        <v>0</v>
      </c>
      <c r="F17" s="10">
        <v>0</v>
      </c>
      <c r="G17" s="10">
        <v>0</v>
      </c>
      <c r="H17" s="10">
        <f t="shared" si="4"/>
        <v>0</v>
      </c>
    </row>
    <row r="18" spans="1:8" x14ac:dyDescent="0.2">
      <c r="A18" s="19"/>
      <c r="B18" s="22" t="s">
        <v>44</v>
      </c>
      <c r="C18" s="10">
        <v>25261304.02</v>
      </c>
      <c r="D18" s="10">
        <v>1229583.28</v>
      </c>
      <c r="E18" s="10">
        <f t="shared" si="5"/>
        <v>26490887.300000001</v>
      </c>
      <c r="F18" s="10">
        <v>23068316.25</v>
      </c>
      <c r="G18" s="10">
        <v>23173851.079999998</v>
      </c>
      <c r="H18" s="10">
        <f t="shared" si="4"/>
        <v>3422571.0500000007</v>
      </c>
    </row>
    <row r="19" spans="1:8" x14ac:dyDescent="0.2">
      <c r="A19" s="19"/>
      <c r="B19" s="22" t="s">
        <v>45</v>
      </c>
      <c r="C19" s="10">
        <v>918545.07</v>
      </c>
      <c r="D19" s="10">
        <v>414818.54</v>
      </c>
      <c r="E19" s="10">
        <f t="shared" si="5"/>
        <v>1333363.6099999999</v>
      </c>
      <c r="F19" s="10">
        <v>1305375.25</v>
      </c>
      <c r="G19" s="10">
        <v>1304775.25</v>
      </c>
      <c r="H19" s="10">
        <f t="shared" si="4"/>
        <v>27988.35999999987</v>
      </c>
    </row>
    <row r="20" spans="1:8" x14ac:dyDescent="0.2">
      <c r="A20" s="19"/>
      <c r="B20" s="22" t="s">
        <v>46</v>
      </c>
      <c r="C20" s="10">
        <v>456164.23</v>
      </c>
      <c r="D20" s="10">
        <v>-74126.31</v>
      </c>
      <c r="E20" s="10">
        <f t="shared" si="5"/>
        <v>382037.92</v>
      </c>
      <c r="F20" s="10">
        <v>382037.92</v>
      </c>
      <c r="G20" s="10">
        <v>382037.92</v>
      </c>
      <c r="H20" s="10">
        <f t="shared" si="4"/>
        <v>0</v>
      </c>
    </row>
    <row r="21" spans="1:8" x14ac:dyDescent="0.2">
      <c r="A21" s="19"/>
      <c r="B21" s="22" t="s">
        <v>4</v>
      </c>
      <c r="C21" s="10">
        <v>2397909.67</v>
      </c>
      <c r="D21" s="10">
        <v>-231945.89</v>
      </c>
      <c r="E21" s="10">
        <f t="shared" si="5"/>
        <v>2165963.7799999998</v>
      </c>
      <c r="F21" s="10">
        <v>2164881.88</v>
      </c>
      <c r="G21" s="10">
        <v>2157279.4</v>
      </c>
      <c r="H21" s="10">
        <f t="shared" si="4"/>
        <v>1081.8999999999069</v>
      </c>
    </row>
    <row r="22" spans="1:8" x14ac:dyDescent="0.2">
      <c r="A22" s="21" t="s">
        <v>47</v>
      </c>
      <c r="B22" s="23"/>
      <c r="C22" s="32">
        <f t="shared" ref="C22:H22" si="6">SUM(C23:C31)</f>
        <v>4717470.26</v>
      </c>
      <c r="D22" s="32">
        <f t="shared" si="6"/>
        <v>2704502.69</v>
      </c>
      <c r="E22" s="32">
        <f t="shared" si="6"/>
        <v>7421972.9499999993</v>
      </c>
      <c r="F22" s="32">
        <f t="shared" si="6"/>
        <v>7061654.0500000007</v>
      </c>
      <c r="G22" s="32">
        <f t="shared" si="6"/>
        <v>7022358.0800000001</v>
      </c>
      <c r="H22" s="32">
        <f t="shared" si="6"/>
        <v>360318.90000000014</v>
      </c>
    </row>
    <row r="23" spans="1:8" x14ac:dyDescent="0.2">
      <c r="A23" s="19"/>
      <c r="B23" s="22" t="s">
        <v>28</v>
      </c>
      <c r="C23" s="10">
        <v>1930072.95</v>
      </c>
      <c r="D23" s="10">
        <v>408258.99</v>
      </c>
      <c r="E23" s="10">
        <f>C23+D23</f>
        <v>2338331.94</v>
      </c>
      <c r="F23" s="10">
        <v>2037946.84</v>
      </c>
      <c r="G23" s="10">
        <v>2031596.47</v>
      </c>
      <c r="H23" s="10">
        <f t="shared" ref="H23:H31" si="7">E23-F23</f>
        <v>300385.09999999986</v>
      </c>
    </row>
    <row r="24" spans="1:8" x14ac:dyDescent="0.2">
      <c r="A24" s="19"/>
      <c r="B24" s="22" t="s">
        <v>23</v>
      </c>
      <c r="C24" s="10">
        <v>1677609.09</v>
      </c>
      <c r="D24" s="10">
        <v>1564380.32</v>
      </c>
      <c r="E24" s="10">
        <f t="shared" ref="E24:E31" si="8">C24+D24</f>
        <v>3241989.41</v>
      </c>
      <c r="F24" s="10">
        <v>3230855.61</v>
      </c>
      <c r="G24" s="10">
        <v>3227910.01</v>
      </c>
      <c r="H24" s="10">
        <f t="shared" si="7"/>
        <v>11133.800000000279</v>
      </c>
    </row>
    <row r="25" spans="1:8" x14ac:dyDescent="0.2">
      <c r="A25" s="19"/>
      <c r="B25" s="22" t="s">
        <v>29</v>
      </c>
      <c r="C25" s="10">
        <v>0</v>
      </c>
      <c r="D25" s="10">
        <v>0</v>
      </c>
      <c r="E25" s="10">
        <f t="shared" si="8"/>
        <v>0</v>
      </c>
      <c r="F25" s="10">
        <v>0</v>
      </c>
      <c r="G25" s="10">
        <v>0</v>
      </c>
      <c r="H25" s="10">
        <f t="shared" si="7"/>
        <v>0</v>
      </c>
    </row>
    <row r="26" spans="1:8" x14ac:dyDescent="0.2">
      <c r="A26" s="19"/>
      <c r="B26" s="22" t="s">
        <v>48</v>
      </c>
      <c r="C26" s="10">
        <v>0</v>
      </c>
      <c r="D26" s="10">
        <v>0</v>
      </c>
      <c r="E26" s="10">
        <f t="shared" si="8"/>
        <v>0</v>
      </c>
      <c r="F26" s="10">
        <v>0</v>
      </c>
      <c r="G26" s="10">
        <v>0</v>
      </c>
      <c r="H26" s="10">
        <f t="shared" si="7"/>
        <v>0</v>
      </c>
    </row>
    <row r="27" spans="1:8" x14ac:dyDescent="0.2">
      <c r="A27" s="19"/>
      <c r="B27" s="22" t="s">
        <v>21</v>
      </c>
      <c r="C27" s="10">
        <v>0</v>
      </c>
      <c r="D27" s="10">
        <v>0</v>
      </c>
      <c r="E27" s="10">
        <f t="shared" si="8"/>
        <v>0</v>
      </c>
      <c r="F27" s="10">
        <v>0</v>
      </c>
      <c r="G27" s="10">
        <v>0</v>
      </c>
      <c r="H27" s="10">
        <f t="shared" si="7"/>
        <v>0</v>
      </c>
    </row>
    <row r="28" spans="1:8" x14ac:dyDescent="0.2">
      <c r="A28" s="19"/>
      <c r="B28" s="22" t="s">
        <v>5</v>
      </c>
      <c r="C28" s="10">
        <v>0</v>
      </c>
      <c r="D28" s="10">
        <v>0</v>
      </c>
      <c r="E28" s="10">
        <f t="shared" si="8"/>
        <v>0</v>
      </c>
      <c r="F28" s="10">
        <v>0</v>
      </c>
      <c r="G28" s="10">
        <v>0</v>
      </c>
      <c r="H28" s="10">
        <f t="shared" si="7"/>
        <v>0</v>
      </c>
    </row>
    <row r="29" spans="1:8" x14ac:dyDescent="0.2">
      <c r="A29" s="19"/>
      <c r="B29" s="22" t="s">
        <v>6</v>
      </c>
      <c r="C29" s="10">
        <v>1109788.22</v>
      </c>
      <c r="D29" s="10">
        <v>731863.38</v>
      </c>
      <c r="E29" s="10">
        <f t="shared" si="8"/>
        <v>1841651.6</v>
      </c>
      <c r="F29" s="10">
        <v>1792851.6</v>
      </c>
      <c r="G29" s="10">
        <v>1762851.6</v>
      </c>
      <c r="H29" s="10">
        <f t="shared" si="7"/>
        <v>48800</v>
      </c>
    </row>
    <row r="30" spans="1:8" x14ac:dyDescent="0.2">
      <c r="A30" s="19"/>
      <c r="B30" s="22" t="s">
        <v>49</v>
      </c>
      <c r="C30" s="10">
        <v>0</v>
      </c>
      <c r="D30" s="10">
        <v>0</v>
      </c>
      <c r="E30" s="10">
        <f t="shared" si="8"/>
        <v>0</v>
      </c>
      <c r="F30" s="10">
        <v>0</v>
      </c>
      <c r="G30" s="10">
        <v>0</v>
      </c>
      <c r="H30" s="10">
        <f t="shared" si="7"/>
        <v>0</v>
      </c>
    </row>
    <row r="31" spans="1:8" x14ac:dyDescent="0.2">
      <c r="A31" s="19"/>
      <c r="B31" s="22" t="s">
        <v>30</v>
      </c>
      <c r="C31" s="10">
        <v>0</v>
      </c>
      <c r="D31" s="10">
        <v>0</v>
      </c>
      <c r="E31" s="10">
        <f t="shared" si="8"/>
        <v>0</v>
      </c>
      <c r="F31" s="10">
        <v>0</v>
      </c>
      <c r="G31" s="10">
        <v>0</v>
      </c>
      <c r="H31" s="10">
        <f t="shared" si="7"/>
        <v>0</v>
      </c>
    </row>
    <row r="32" spans="1:8" x14ac:dyDescent="0.2">
      <c r="A32" s="21" t="s">
        <v>31</v>
      </c>
      <c r="B32" s="23"/>
      <c r="C32" s="32">
        <f t="shared" ref="C32:H32" si="9">SUM(C33:C36)</f>
        <v>20683765.640000001</v>
      </c>
      <c r="D32" s="32">
        <f t="shared" si="9"/>
        <v>59816</v>
      </c>
      <c r="E32" s="32">
        <f t="shared" si="9"/>
        <v>20743581.640000001</v>
      </c>
      <c r="F32" s="32">
        <f t="shared" si="9"/>
        <v>20571341.550000001</v>
      </c>
      <c r="G32" s="32">
        <f t="shared" si="9"/>
        <v>20211341.550000001</v>
      </c>
      <c r="H32" s="32">
        <f t="shared" si="9"/>
        <v>172240.08999999985</v>
      </c>
    </row>
    <row r="33" spans="1:8" x14ac:dyDescent="0.2">
      <c r="A33" s="19"/>
      <c r="B33" s="22" t="s">
        <v>50</v>
      </c>
      <c r="C33" s="10">
        <v>10548765.640000001</v>
      </c>
      <c r="D33" s="10">
        <v>59816</v>
      </c>
      <c r="E33" s="10">
        <f>C33+D33</f>
        <v>10608581.640000001</v>
      </c>
      <c r="F33" s="10">
        <v>10436341.550000001</v>
      </c>
      <c r="G33" s="10">
        <v>10436341.550000001</v>
      </c>
      <c r="H33" s="10">
        <f t="shared" ref="H33:H36" si="10">E33-F33</f>
        <v>172240.08999999985</v>
      </c>
    </row>
    <row r="34" spans="1:8" ht="11.25" customHeight="1" x14ac:dyDescent="0.2">
      <c r="A34" s="19"/>
      <c r="B34" s="22" t="s">
        <v>24</v>
      </c>
      <c r="C34" s="10">
        <v>10135000</v>
      </c>
      <c r="D34" s="10">
        <v>0</v>
      </c>
      <c r="E34" s="10">
        <f t="shared" ref="E34:E36" si="11">C34+D34</f>
        <v>10135000</v>
      </c>
      <c r="F34" s="10">
        <v>10135000</v>
      </c>
      <c r="G34" s="10">
        <v>9775000</v>
      </c>
      <c r="H34" s="10">
        <f t="shared" si="10"/>
        <v>0</v>
      </c>
    </row>
    <row r="35" spans="1:8" x14ac:dyDescent="0.2">
      <c r="A35" s="19"/>
      <c r="B35" s="22" t="s">
        <v>32</v>
      </c>
      <c r="C35" s="10">
        <v>0</v>
      </c>
      <c r="D35" s="10">
        <v>0</v>
      </c>
      <c r="E35" s="10">
        <f t="shared" si="11"/>
        <v>0</v>
      </c>
      <c r="F35" s="10">
        <v>0</v>
      </c>
      <c r="G35" s="10">
        <v>0</v>
      </c>
      <c r="H35" s="10">
        <f t="shared" si="10"/>
        <v>0</v>
      </c>
    </row>
    <row r="36" spans="1:8" x14ac:dyDescent="0.2">
      <c r="A36" s="19"/>
      <c r="B36" s="22" t="s">
        <v>7</v>
      </c>
      <c r="C36" s="10">
        <v>0</v>
      </c>
      <c r="D36" s="10">
        <v>0</v>
      </c>
      <c r="E36" s="10">
        <f t="shared" si="11"/>
        <v>0</v>
      </c>
      <c r="F36" s="10">
        <v>0</v>
      </c>
      <c r="G36" s="10">
        <v>0</v>
      </c>
      <c r="H36" s="10">
        <f t="shared" si="10"/>
        <v>0</v>
      </c>
    </row>
    <row r="37" spans="1:8" x14ac:dyDescent="0.2">
      <c r="A37" s="24"/>
      <c r="B37" s="28" t="s">
        <v>51</v>
      </c>
      <c r="C37" s="35">
        <f t="shared" ref="C37:H37" si="12">SUM(C32+C22+C14+C5)</f>
        <v>291607144.24000001</v>
      </c>
      <c r="D37" s="35">
        <f t="shared" si="12"/>
        <v>34460609.799999997</v>
      </c>
      <c r="E37" s="35">
        <f t="shared" si="12"/>
        <v>326067754.04000008</v>
      </c>
      <c r="F37" s="35">
        <f t="shared" si="12"/>
        <v>310025636.24000001</v>
      </c>
      <c r="G37" s="35">
        <f t="shared" si="12"/>
        <v>304015402.81</v>
      </c>
      <c r="H37" s="35">
        <f t="shared" si="12"/>
        <v>16042117.800000019</v>
      </c>
    </row>
    <row r="39" spans="1:8" x14ac:dyDescent="0.2">
      <c r="A39" s="1" t="s">
        <v>126</v>
      </c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compu 1</cp:lastModifiedBy>
  <cp:lastPrinted>2018-07-14T22:21:14Z</cp:lastPrinted>
  <dcterms:created xsi:type="dcterms:W3CDTF">2014-02-10T03:37:14Z</dcterms:created>
  <dcterms:modified xsi:type="dcterms:W3CDTF">2023-02-01T14:06:45Z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